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Мои документы\Комитет финансов Приозерска\ОТЧЕТНОСТЬ КСП\Отчетность 2024 год\3 квартал 2024 г\"/>
    </mc:Choice>
  </mc:AlternateContent>
  <bookViews>
    <workbookView xWindow="0" yWindow="0" windowWidth="28800" windowHeight="11745"/>
  </bookViews>
  <sheets>
    <sheet name="2024" sheetId="1" r:id="rId1"/>
  </sheets>
  <definedNames>
    <definedName name="_xlnm.Print_Titles" localSheetId="0">'2024'!$13:$13</definedName>
  </definedNames>
  <calcPr calcId="162913"/>
</workbook>
</file>

<file path=xl/calcChain.xml><?xml version="1.0" encoding="utf-8"?>
<calcChain xmlns="http://schemas.openxmlformats.org/spreadsheetml/2006/main">
  <c r="G80" i="1" l="1"/>
  <c r="I94" i="1"/>
  <c r="H93" i="1"/>
  <c r="G93" i="1"/>
  <c r="I93" i="1" s="1"/>
  <c r="G67" i="1"/>
  <c r="H47" i="1"/>
  <c r="H42" i="1"/>
  <c r="G42" i="1"/>
  <c r="H117" i="1"/>
  <c r="G117" i="1"/>
  <c r="I84" i="1"/>
  <c r="I86" i="1"/>
  <c r="I88" i="1"/>
  <c r="H87" i="1"/>
  <c r="H83" i="1"/>
  <c r="G87" i="1" l="1"/>
  <c r="I87" i="1" s="1"/>
  <c r="G83" i="1"/>
  <c r="I83" i="1" s="1"/>
  <c r="G47" i="1"/>
  <c r="I110" i="1" l="1"/>
  <c r="H109" i="1"/>
  <c r="G109" i="1"/>
  <c r="I109" i="1" s="1"/>
  <c r="I45" i="1"/>
  <c r="I46" i="1"/>
  <c r="H45" i="1"/>
  <c r="G45" i="1"/>
  <c r="H142" i="1" l="1"/>
  <c r="H139" i="1"/>
  <c r="H135" i="1"/>
  <c r="H134" i="1" s="1"/>
  <c r="H130" i="1"/>
  <c r="H129" i="1" s="1"/>
  <c r="H127" i="1"/>
  <c r="H125" i="1"/>
  <c r="H121" i="1"/>
  <c r="H116" i="1"/>
  <c r="H115" i="1" s="1"/>
  <c r="H113" i="1"/>
  <c r="H111" i="1"/>
  <c r="H107" i="1"/>
  <c r="H105" i="1"/>
  <c r="H103" i="1"/>
  <c r="H101" i="1"/>
  <c r="H98" i="1"/>
  <c r="H96" i="1"/>
  <c r="H91" i="1"/>
  <c r="H89" i="1"/>
  <c r="H80" i="1" s="1"/>
  <c r="H85" i="1"/>
  <c r="H81" i="1"/>
  <c r="H77" i="1"/>
  <c r="H75" i="1"/>
  <c r="H72" i="1"/>
  <c r="H70" i="1"/>
  <c r="H68" i="1"/>
  <c r="H67" i="1" s="1"/>
  <c r="H64" i="1"/>
  <c r="H63" i="1" s="1"/>
  <c r="H61" i="1"/>
  <c r="H60" i="1" s="1"/>
  <c r="H56" i="1"/>
  <c r="H52" i="1"/>
  <c r="H43" i="1"/>
  <c r="H40" i="1"/>
  <c r="H39" i="1" s="1"/>
  <c r="G40" i="1"/>
  <c r="I40" i="1" s="1"/>
  <c r="H37" i="1"/>
  <c r="H36" i="1" s="1"/>
  <c r="G37" i="1"/>
  <c r="H34" i="1"/>
  <c r="G34" i="1"/>
  <c r="G31" i="1" s="1"/>
  <c r="H32" i="1"/>
  <c r="G32" i="1"/>
  <c r="H29" i="1"/>
  <c r="G29" i="1"/>
  <c r="H27" i="1"/>
  <c r="G27" i="1"/>
  <c r="I27" i="1" s="1"/>
  <c r="H25" i="1"/>
  <c r="G25" i="1"/>
  <c r="I25" i="1" s="1"/>
  <c r="H23" i="1"/>
  <c r="G23" i="1"/>
  <c r="H19" i="1"/>
  <c r="H17" i="1"/>
  <c r="G17" i="1"/>
  <c r="I18" i="1"/>
  <c r="I20" i="1"/>
  <c r="I21" i="1"/>
  <c r="I22" i="1"/>
  <c r="I24" i="1"/>
  <c r="I26" i="1"/>
  <c r="I28" i="1"/>
  <c r="I30" i="1"/>
  <c r="I32" i="1"/>
  <c r="I33" i="1"/>
  <c r="I35" i="1"/>
  <c r="I38" i="1"/>
  <c r="I41" i="1"/>
  <c r="I44" i="1"/>
  <c r="I48" i="1"/>
  <c r="I49" i="1"/>
  <c r="I51" i="1"/>
  <c r="I53" i="1"/>
  <c r="I57" i="1"/>
  <c r="I58" i="1"/>
  <c r="I62" i="1"/>
  <c r="I65" i="1"/>
  <c r="I69" i="1"/>
  <c r="I71" i="1"/>
  <c r="I73" i="1"/>
  <c r="I76" i="1"/>
  <c r="I78" i="1"/>
  <c r="I82" i="1"/>
  <c r="I90" i="1"/>
  <c r="I92" i="1"/>
  <c r="I97" i="1"/>
  <c r="I99" i="1"/>
  <c r="I102" i="1"/>
  <c r="I104" i="1"/>
  <c r="I106" i="1"/>
  <c r="I108" i="1"/>
  <c r="I112" i="1"/>
  <c r="I114" i="1"/>
  <c r="I118" i="1"/>
  <c r="I122" i="1"/>
  <c r="I123" i="1"/>
  <c r="I124" i="1"/>
  <c r="I126" i="1"/>
  <c r="I128" i="1"/>
  <c r="I131" i="1"/>
  <c r="I132" i="1"/>
  <c r="I136" i="1"/>
  <c r="I140" i="1"/>
  <c r="I141" i="1"/>
  <c r="I143" i="1"/>
  <c r="I144" i="1"/>
  <c r="H74" i="1" l="1"/>
  <c r="I29" i="1"/>
  <c r="H16" i="1"/>
  <c r="H100" i="1"/>
  <c r="I34" i="1"/>
  <c r="H95" i="1"/>
  <c r="H120" i="1"/>
  <c r="H119" i="1" s="1"/>
  <c r="H138" i="1"/>
  <c r="H137" i="1" s="1"/>
  <c r="H55" i="1"/>
  <c r="H54" i="1" s="1"/>
  <c r="H31" i="1"/>
  <c r="H133" i="1"/>
  <c r="H66" i="1"/>
  <c r="H59" i="1"/>
  <c r="I37" i="1"/>
  <c r="I23" i="1"/>
  <c r="I17" i="1"/>
  <c r="I31" i="1"/>
  <c r="G127" i="1"/>
  <c r="I127" i="1" s="1"/>
  <c r="G96" i="1"/>
  <c r="I96" i="1" s="1"/>
  <c r="G72" i="1"/>
  <c r="I72" i="1" s="1"/>
  <c r="G70" i="1"/>
  <c r="I70" i="1" s="1"/>
  <c r="H79" i="1" l="1"/>
  <c r="H15" i="1"/>
  <c r="G77" i="1"/>
  <c r="I77" i="1" s="1"/>
  <c r="H14" i="1" l="1"/>
  <c r="G19" i="1"/>
  <c r="G16" i="1" s="1"/>
  <c r="G142" i="1"/>
  <c r="I142" i="1" s="1"/>
  <c r="G139" i="1"/>
  <c r="I139" i="1" s="1"/>
  <c r="G135" i="1"/>
  <c r="I135" i="1" s="1"/>
  <c r="G130" i="1"/>
  <c r="G125" i="1"/>
  <c r="I125" i="1" s="1"/>
  <c r="G121" i="1"/>
  <c r="I121" i="1" s="1"/>
  <c r="G113" i="1"/>
  <c r="I113" i="1" s="1"/>
  <c r="G111" i="1"/>
  <c r="G107" i="1"/>
  <c r="I107" i="1" s="1"/>
  <c r="G105" i="1"/>
  <c r="I105" i="1" s="1"/>
  <c r="G103" i="1"/>
  <c r="I103" i="1" s="1"/>
  <c r="G101" i="1"/>
  <c r="I101" i="1" s="1"/>
  <c r="G98" i="1"/>
  <c r="G91" i="1"/>
  <c r="I91" i="1" s="1"/>
  <c r="G89" i="1"/>
  <c r="I89" i="1" s="1"/>
  <c r="G85" i="1"/>
  <c r="I85" i="1" s="1"/>
  <c r="G81" i="1"/>
  <c r="G75" i="1"/>
  <c r="G68" i="1"/>
  <c r="G64" i="1"/>
  <c r="G61" i="1"/>
  <c r="I61" i="1" s="1"/>
  <c r="G56" i="1"/>
  <c r="G52" i="1"/>
  <c r="I52" i="1" s="1"/>
  <c r="G43" i="1"/>
  <c r="I43" i="1" s="1"/>
  <c r="G39" i="1"/>
  <c r="I39" i="1" s="1"/>
  <c r="G36" i="1"/>
  <c r="I36" i="1" s="1"/>
  <c r="G55" i="1" l="1"/>
  <c r="I56" i="1"/>
  <c r="G74" i="1"/>
  <c r="I74" i="1" s="1"/>
  <c r="I75" i="1"/>
  <c r="I81" i="1"/>
  <c r="I80" i="1"/>
  <c r="G134" i="1"/>
  <c r="G60" i="1"/>
  <c r="I60" i="1" s="1"/>
  <c r="G116" i="1"/>
  <c r="I117" i="1"/>
  <c r="I111" i="1"/>
  <c r="G100" i="1"/>
  <c r="I100" i="1" s="1"/>
  <c r="G95" i="1"/>
  <c r="I95" i="1" s="1"/>
  <c r="I98" i="1"/>
  <c r="I67" i="1"/>
  <c r="I68" i="1"/>
  <c r="G63" i="1"/>
  <c r="I63" i="1" s="1"/>
  <c r="I64" i="1"/>
  <c r="I42" i="1"/>
  <c r="I47" i="1"/>
  <c r="G129" i="1"/>
  <c r="I129" i="1" s="1"/>
  <c r="I130" i="1"/>
  <c r="I16" i="1"/>
  <c r="I19" i="1"/>
  <c r="G120" i="1"/>
  <c r="G138" i="1"/>
  <c r="G54" i="1" l="1"/>
  <c r="I54" i="1" s="1"/>
  <c r="I55" i="1"/>
  <c r="G133" i="1"/>
  <c r="I133" i="1" s="1"/>
  <c r="I134" i="1"/>
  <c r="G137" i="1"/>
  <c r="I137" i="1" s="1"/>
  <c r="I138" i="1"/>
  <c r="G115" i="1"/>
  <c r="I115" i="1" s="1"/>
  <c r="I116" i="1"/>
  <c r="G66" i="1"/>
  <c r="I66" i="1" s="1"/>
  <c r="G59" i="1"/>
  <c r="I59" i="1" s="1"/>
  <c r="G119" i="1"/>
  <c r="I119" i="1" s="1"/>
  <c r="I120" i="1"/>
  <c r="G15" i="1"/>
  <c r="I15" i="1" s="1"/>
  <c r="G79" i="1"/>
  <c r="G14" i="1" l="1"/>
  <c r="I14" i="1" s="1"/>
  <c r="I79" i="1"/>
</calcChain>
</file>

<file path=xl/sharedStrings.xml><?xml version="1.0" encoding="utf-8"?>
<sst xmlns="http://schemas.openxmlformats.org/spreadsheetml/2006/main" count="705" uniqueCount="169">
  <si>
    <t xml:space="preserve">Утверждено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</si>
  <si>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</si>
  <si>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</si>
  <si>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</si>
  <si>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</si>
  <si>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</si>
  <si>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</si>
  <si>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</si>
  <si>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</si>
  <si>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040</t>
  </si>
  <si>
    <t>АДМИНИСТРАЦИЯ КУЗНЕЧНИНСКОГО ГОРОДСКОГО ПОСЕЛЕНИЯ ПРИОЗЕРСКОГО МУНИЦИПАЛЬНОГО РАЙОНА ЛЕНИНГРАДСКОЙ ОБЛАСТИ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</si>
  <si>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</si>
  <si>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</si>
  <si>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</si>
  <si>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</si>
  <si>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</si>
  <si>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Мероприятия по поддержке развития муниципальной службы</t>
  </si>
  <si>
    <t>20.4.01.42190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</si>
  <si>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</si>
  <si>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</si>
  <si>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муниципальных служащих</t>
  </si>
  <si>
    <t>29.2.01.22010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</si>
  <si>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</si>
  <si>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</si>
  <si>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</si>
  <si>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</si>
  <si>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Обеспечение деятельности немуниципальных служащих</t>
  </si>
  <si>
    <t>29.2.01.22020</t>
  </si>
  <si>
    <t>Обеспечение деятельности Главы администрации</t>
  </si>
  <si>
    <t>29.2.01.22040</t>
  </si>
  <si>
    <t>Иные межбюджетные трансферты</t>
  </si>
  <si>
    <t>540</t>
  </si>
  <si>
    <t>Иные межбюджетные трансферты на исполнение полномочий поселений по утверждению генеральных планов поселения, правил землепользования и застройки</t>
  </si>
  <si>
    <t>29.2.01.62550</t>
  </si>
  <si>
    <t>Иные межбюджетные трансферты на исполнение полномочий поселений по внутреннему муниципальному финансовому контролю</t>
  </si>
  <si>
    <t>29.2.01.62570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</si>
  <si>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</si>
  <si>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</si>
  <si>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исполнение полномочий поселений контрольно-счетного органа муниципальных образований</t>
  </si>
  <si>
    <t>29.2.01.62510</t>
  </si>
  <si>
    <t>Иные межбюджетные трансферты на исполнение полномочий по кассовому обслуживанию бюджетов поселений</t>
  </si>
  <si>
    <t>29.2.01.62520</t>
  </si>
  <si>
    <t>07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</si>
  <si>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</si>
  <si>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</si>
  <si>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29.3.01.42020</t>
  </si>
  <si>
    <t>Специальные расходы</t>
  </si>
  <si>
    <t>880</t>
  </si>
  <si>
    <t>11</t>
  </si>
  <si>
    <t>Резервные фонды</t>
  </si>
  <si>
    <t>Резервный фонд администрации муниципальных образований</t>
  </si>
  <si>
    <t>29.3.01.42010</t>
  </si>
  <si>
    <t>Резервные средства</t>
  </si>
  <si>
    <t>870</t>
  </si>
  <si>
    <t>13</t>
  </si>
  <si>
    <t>Другие общегосударственные вопросы</t>
  </si>
  <si>
    <t>Обеспечение выполнения отдельных государственных полномочий Ленинградской области в сфере административных правоотношений</t>
  </si>
  <si>
    <t>29.2.01.71340</t>
  </si>
  <si>
    <t>Иные обязательства</t>
  </si>
  <si>
    <t>29.3.01.42100</t>
  </si>
  <si>
    <t>Иные выплаты населению</t>
  </si>
  <si>
    <t>360</t>
  </si>
  <si>
    <t>Иные обязательства, осуществляемые в рамках деятельности органов местного самоуправления</t>
  </si>
  <si>
    <t>29.3.01.42110</t>
  </si>
  <si>
    <t>02</t>
  </si>
  <si>
    <t>НАЦИОНАЛЬНАЯ ОБОРОНА</t>
  </si>
  <si>
    <t>03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</si>
  <si>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</si>
  <si>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</si>
  <si>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29.3.01.51180</t>
  </si>
  <si>
    <t>НАЦИОНАЛЬНАЯ БЕЗОПАСНОСТЬ И ПРАВООХРАНИТЕЛЬНАЯ ДЕЯТЕЛЬНОСТЬ</t>
  </si>
  <si>
    <t>09</t>
  </si>
  <si>
    <t>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</si>
  <si>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</si>
  <si>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29.3.01.42250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</si>
  <si>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</si>
  <si>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</si>
  <si>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органов в сфере национальной безопасности и правоохранительной деятельности</t>
  </si>
  <si>
    <t>29.3.01.42200</t>
  </si>
  <si>
    <t>НАЦИОНАЛЬНАЯ ЭКОНОМИКА</t>
  </si>
  <si>
    <t>Дорожное хозяйство (дорожные фонды)</t>
  </si>
  <si>
    <t>Обеспечение деятельности муниципальных казенных учреждений</t>
  </si>
  <si>
    <t>12</t>
  </si>
  <si>
    <t>Другие вопросы в области национальной экономики</t>
  </si>
  <si>
    <t>Мероприятия по поддержке малого и среднего предпринимательства</t>
  </si>
  <si>
    <t>28.4.02.42360</t>
  </si>
  <si>
    <t>05</t>
  </si>
  <si>
    <t>ЖИЛИЩНО-КОММУНАЛЬНОЕ ХОЗЯЙСТВО</t>
  </si>
  <si>
    <t>Жилищное хозяйство</t>
  </si>
  <si>
    <t>Обеспечение устойчивого сокращения непригодного для проживания жилищного фонда (за счет средств публично-правовой компании "Фонд развития территорий")</t>
  </si>
  <si>
    <t>24.2.F3.67483</t>
  </si>
  <si>
    <t>Бюджетные инвестиции</t>
  </si>
  <si>
    <t>410</t>
  </si>
  <si>
    <t>Обеспечение устойчивого сокращения непригодного для проживания жилого фонда (за счет средств местного бюджета)</t>
  </si>
  <si>
    <t>24.2.F3.6748S</t>
  </si>
  <si>
    <t>Мероприятия в области жилищно-коммунального хозяйства</t>
  </si>
  <si>
    <t>24.4.01.42450</t>
  </si>
  <si>
    <t>Взнос на капитальный ремонт общего имущества многоквартирных домов региональному оператору</t>
  </si>
  <si>
    <t>29.3.01.42370</t>
  </si>
  <si>
    <t>Коммунальное хозяйство</t>
  </si>
  <si>
    <t>Субсидии юридическим лицам</t>
  </si>
  <si>
    <t>25.4.02.46010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</si>
  <si>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</si>
  <si>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</si>
  <si>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Благоустройство</t>
  </si>
  <si>
    <t>Уличное освещение</t>
  </si>
  <si>
    <t>26.4.01.42510</t>
  </si>
  <si>
    <t>Благоустройство и озеленение</t>
  </si>
  <si>
    <t>26.4.01.42520</t>
  </si>
  <si>
    <t>Прочие мероприятия по благоустройству</t>
  </si>
  <si>
    <t>26.4.01.42530</t>
  </si>
  <si>
    <t>Поддержка развития общественной инфраструктуры муниципального значения</t>
  </si>
  <si>
    <t>26.4.01.S4840</t>
  </si>
  <si>
    <t>Реализация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</si>
  <si>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28.4.01.S4660</t>
  </si>
  <si>
    <t>ОБРАЗОВАНИЕ</t>
  </si>
  <si>
    <t>Молодежная политика</t>
  </si>
  <si>
    <t>Организация и проведение мероприятий для детей и молодежи, содействие трудовой адаптации и занятости молодежи</t>
  </si>
  <si>
    <t>28.4.03.42770</t>
  </si>
  <si>
    <t>Расходы на выплаты персоналу казенных учреждений</t>
  </si>
  <si>
    <t>110</t>
  </si>
  <si>
    <t>08</t>
  </si>
  <si>
    <t>КУЛЬТУРА, КИНЕМАТОГРАФИЯ</t>
  </si>
  <si>
    <t>Культура</t>
  </si>
  <si>
    <t>23.4.01.22060</t>
  </si>
  <si>
    <t>Обеспечение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</si>
  <si>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23.4.01.S0360</t>
  </si>
  <si>
    <t>23.4.01.S4840</t>
  </si>
  <si>
    <t>Другие вопросы в области культуры, кинематографии</t>
  </si>
  <si>
    <t>Проведение культурно-досуговых мероприятий</t>
  </si>
  <si>
    <t>23.4.01.42800</t>
  </si>
  <si>
    <t>СОЦИАЛЬНАЯ ПОЛИТИКА</t>
  </si>
  <si>
    <t>Пенсионное обеспечение</t>
  </si>
  <si>
    <t>Пенсии за выслугу лет и доплаты к пенсиям лицам, замещавшим муниципальные должности</t>
  </si>
  <si>
    <t>29.3.01.43010</t>
  </si>
  <si>
    <t>Публичные нормативные социальные выплаты гражданам</t>
  </si>
  <si>
    <t>310</t>
  </si>
  <si>
    <t>ФИЗИЧЕСКАЯ КУЛЬТУРА И СПОРТ</t>
  </si>
  <si>
    <t>Физическая культура</t>
  </si>
  <si>
    <t>23.4.05.22060</t>
  </si>
  <si>
    <t>Организация и проведение мероприятий и спортивных соревнований</t>
  </si>
  <si>
    <t>23.4.05.42850</t>
  </si>
  <si>
    <t>Кузнечнинского городского поселения</t>
  </si>
  <si>
    <t>района Ленинградской области</t>
  </si>
  <si>
    <t>26.4.03.42450</t>
  </si>
  <si>
    <t xml:space="preserve">Приозерского муниципального </t>
  </si>
  <si>
    <t>Приложение 10</t>
  </si>
  <si>
    <t>Мероприятия по содержанию автомобильных дорог</t>
  </si>
  <si>
    <t>27.4.01.42260</t>
  </si>
  <si>
    <t>29.3.01.42350</t>
  </si>
  <si>
    <t>Мероприятия по землеустройству и землепользованию</t>
  </si>
  <si>
    <t>27.7.01.42270</t>
  </si>
  <si>
    <t>27.7.02.42280</t>
  </si>
  <si>
    <t>25.4.02.42450</t>
  </si>
  <si>
    <t>Мероприятия по капитальному ремонту и ремонту автомобильных дорог</t>
  </si>
  <si>
    <t>Мероприятия, направленные на повышение безопасности дорожного движения</t>
  </si>
  <si>
    <t>исполнено</t>
  </si>
  <si>
    <t>%</t>
  </si>
  <si>
    <t>29.3.01.42030</t>
  </si>
  <si>
    <t>Оценка недвижимости, признание прав и регулирование отношений по государственной и муниципальной собственности</t>
  </si>
  <si>
    <t>26.4.02.42450</t>
  </si>
  <si>
    <t>Мероприятия по охране окружающей среды</t>
  </si>
  <si>
    <t>830</t>
  </si>
  <si>
    <t>Исполнение судебных актов</t>
  </si>
  <si>
    <t>Уплата иных платежей</t>
  </si>
  <si>
    <t xml:space="preserve">Показатели испонения ведомственной структуры расходов бюджета  Кузнечнинского городского поселения  Приозерского муниципального района Ленинградской области за 9 месяцев 2024 года </t>
  </si>
  <si>
    <t>Постановлением администрации</t>
  </si>
  <si>
    <t>№ 367от 04.10.2024</t>
  </si>
  <si>
    <t>29.4.01.42450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</si>
</sst>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#,##0.0"/>
    <numFmt numFmtId="166" formatCode="0.0"/>
  </numFmts>
  <fonts count="11" x14ac:knownFonts="1">
    <font>
      <sz val="11"/>
      <color indexed="8"/>
      <name val="Calibri"/>
      <family val="2"/>
      <scheme val="minor"/>
    </font>
    <font>
      <sz val="8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9" fontId="2" fillId="3" borderId="1" xfId="0" applyNumberFormat="1" applyFont="1" applyFill="1" applyBorder="1" applyAlignment="1">
      <alignment horizontal="right" vertical="center"/>
    </xf>
    <xf numFmtId="0" fontId="7" fillId="2" borderId="2" xfId="0" applyNumberFormat="1" applyFont="1" applyFill="1" applyBorder="1" applyAlignment="1">
      <alignment vertical="center" wrapText="1"/>
    </xf>
    <xf numFmtId="0" fontId="0" fillId="0" borderId="0" xfId="0"/>
    <xf numFmtId="0" fontId="0" fillId="0" borderId="0" xfId="0"/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49" fontId="7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65" fontId="6" fillId="3" borderId="2" xfId="0" applyNumberFormat="1" applyFont="1" applyFill="1" applyBorder="1" applyAlignment="1">
      <alignment horizontal="right"/>
    </xf>
    <xf numFmtId="49" fontId="6" fillId="3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justify" vertical="center" wrapText="1"/>
    </xf>
    <xf numFmtId="0" fontId="0" fillId="0" borderId="2" xfId="0" applyBorder="1"/>
    <xf numFmtId="166" fontId="0" fillId="0" borderId="2" xfId="0" applyNumberFormat="1" applyBorder="1"/>
    <xf numFmtId="49" fontId="10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0" fontId="0" fillId="3" borderId="2" xfId="0" applyFill="1" applyBorder="1"/>
    <xf numFmtId="166" fontId="0" fillId="3" borderId="2" xfId="0" applyNumberFormat="1" applyFill="1" applyBorder="1"/>
    <xf numFmtId="0" fontId="0" fillId="3" borderId="0" xfId="0" applyFill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4"/>
  <sheetViews>
    <sheetView showGridLines="0" tabSelected="1" topLeftCell="A134" workbookViewId="0">
      <selection activeCell="J79" sqref="J79"/>
    </sheetView>
  </sheetViews>
  <sheetFormatPr defaultRowHeight="10.15" customHeight="1" x14ac:dyDescent="0.25"/>
  <cols>
    <col min="1" max="1" width="43.140625" customWidth="1"/>
    <col min="2" max="2" width="11.140625" customWidth="1"/>
    <col min="3" max="4" width="8.5703125" customWidth="1"/>
    <col min="5" max="5" width="16.28515625" customWidth="1"/>
    <col min="6" max="6" width="8.140625" customWidth="1"/>
    <col min="7" max="7" width="17.42578125" customWidth="1"/>
    <col min="8" max="8" width="12.140625" customWidth="1"/>
    <col min="9" max="9" width="12.5703125" hidden="1" customWidth="1"/>
  </cols>
  <sheetData>
    <row r="1" spans="1:9" ht="18.75" x14ac:dyDescent="0.25">
      <c r="A1" s="1"/>
      <c r="B1" s="1"/>
      <c r="C1" s="1"/>
      <c r="D1" s="1"/>
      <c r="E1" s="1"/>
      <c r="F1" s="1"/>
      <c r="G1" s="14" t="s">
        <v>146</v>
      </c>
    </row>
    <row r="2" spans="1:9" ht="18.75" x14ac:dyDescent="0.25">
      <c r="A2" s="1"/>
      <c r="B2" s="1"/>
      <c r="C2" s="1"/>
      <c r="D2" s="1"/>
      <c r="E2" s="1"/>
      <c r="F2" s="1"/>
      <c r="G2" s="14" t="s">
        <v>0</v>
      </c>
    </row>
    <row r="3" spans="1:9" ht="18.75" x14ac:dyDescent="0.25">
      <c r="A3" s="1"/>
      <c r="B3" s="1"/>
      <c r="C3" s="1"/>
      <c r="D3" s="1"/>
      <c r="E3" s="1"/>
      <c r="F3" s="1"/>
      <c r="G3" s="14" t="s">
        <v>166</v>
      </c>
    </row>
    <row r="4" spans="1:9" ht="18.75" x14ac:dyDescent="0.25">
      <c r="A4" s="1"/>
      <c r="B4" s="1"/>
      <c r="C4" s="1"/>
      <c r="D4" s="1"/>
      <c r="E4" s="1"/>
      <c r="F4" s="1"/>
      <c r="G4" s="14" t="s">
        <v>142</v>
      </c>
    </row>
    <row r="5" spans="1:9" ht="18.75" x14ac:dyDescent="0.25">
      <c r="A5" s="1"/>
      <c r="B5" s="1"/>
      <c r="C5" s="1"/>
      <c r="D5" s="1"/>
      <c r="E5" s="1"/>
      <c r="F5" s="1"/>
      <c r="G5" s="14" t="s">
        <v>145</v>
      </c>
    </row>
    <row r="6" spans="1:9" ht="18.75" x14ac:dyDescent="0.25">
      <c r="A6" s="1"/>
      <c r="B6" s="1"/>
      <c r="C6" s="1"/>
      <c r="D6" s="1"/>
      <c r="E6" s="1"/>
      <c r="F6" s="1"/>
      <c r="G6" s="14" t="s">
        <v>143</v>
      </c>
    </row>
    <row r="7" spans="1:9" ht="18.75" x14ac:dyDescent="0.25">
      <c r="A7" s="1"/>
      <c r="B7" s="1"/>
      <c r="C7" s="1"/>
      <c r="D7" s="1"/>
      <c r="E7" s="1"/>
      <c r="F7" s="1"/>
      <c r="G7" s="14" t="s">
        <v>167</v>
      </c>
    </row>
    <row r="8" spans="1:9" ht="59.85" customHeight="1" x14ac:dyDescent="0.25">
      <c r="A8" s="43" t="s">
        <v>165</v>
      </c>
      <c r="B8" s="43"/>
      <c r="C8" s="43"/>
      <c r="D8" s="43"/>
      <c r="E8" s="43"/>
      <c r="F8" s="43"/>
      <c r="G8" s="43"/>
    </row>
    <row r="9" spans="1:9" ht="15" x14ac:dyDescent="0.25"/>
    <row r="10" spans="1:9" ht="18.75" x14ac:dyDescent="0.25">
      <c r="A10" s="2"/>
      <c r="B10" s="2"/>
      <c r="C10" s="2"/>
      <c r="D10" s="2"/>
      <c r="E10" s="2"/>
      <c r="F10" s="2"/>
      <c r="G10" s="2" t="s">
        <v>1</v>
      </c>
    </row>
    <row r="11" spans="1:9" ht="15" customHeight="1" x14ac:dyDescent="0.25">
      <c r="A11" s="45" t="s">
        <v>3</v>
      </c>
      <c r="B11" s="44" t="s">
        <v>4</v>
      </c>
      <c r="C11" s="44" t="s">
        <v>5</v>
      </c>
      <c r="D11" s="44" t="s">
        <v>6</v>
      </c>
      <c r="E11" s="44" t="s">
        <v>7</v>
      </c>
      <c r="F11" s="44" t="s">
        <v>8</v>
      </c>
      <c r="G11" s="45" t="s">
        <v>2</v>
      </c>
      <c r="H11" s="41" t="s">
        <v>156</v>
      </c>
      <c r="I11" s="41" t="s">
        <v>157</v>
      </c>
    </row>
    <row r="12" spans="1:9" ht="15" customHeight="1" x14ac:dyDescent="0.25">
      <c r="A12" s="45"/>
      <c r="B12" s="44" t="s">
        <v>4</v>
      </c>
      <c r="C12" s="44" t="s">
        <v>5</v>
      </c>
      <c r="D12" s="44" t="s">
        <v>6</v>
      </c>
      <c r="E12" s="44" t="s">
        <v>7</v>
      </c>
      <c r="F12" s="44" t="s">
        <v>8</v>
      </c>
      <c r="G12" s="45"/>
      <c r="H12" s="42"/>
      <c r="I12" s="42"/>
    </row>
    <row r="13" spans="1:9" ht="15" hidden="1" x14ac:dyDescent="0.25">
      <c r="A13" s="3"/>
      <c r="B13" s="3"/>
      <c r="C13" s="3"/>
      <c r="D13" s="3"/>
      <c r="E13" s="3"/>
      <c r="F13" s="3"/>
      <c r="G13" s="3"/>
      <c r="H13" s="34"/>
      <c r="I13" s="34"/>
    </row>
    <row r="14" spans="1:9" ht="78.75" x14ac:dyDescent="0.25">
      <c r="A14" s="6" t="s">
        <v>10</v>
      </c>
      <c r="B14" s="4" t="s">
        <v>9</v>
      </c>
      <c r="C14" s="4"/>
      <c r="D14" s="4"/>
      <c r="E14" s="4"/>
      <c r="F14" s="4"/>
      <c r="G14" s="5">
        <f>G15+G54+G59+G66+G79+G115+G119+G133+G137</f>
        <v>217509.99999999994</v>
      </c>
      <c r="H14" s="5">
        <f>H15+H54+H59+H66+H79+H115+H119+H133+H137</f>
        <v>99805.6</v>
      </c>
      <c r="I14" s="35">
        <f>H14/G14*100</f>
        <v>45.885522504712441</v>
      </c>
    </row>
    <row r="15" spans="1:9" ht="31.5" x14ac:dyDescent="0.25">
      <c r="A15" s="6" t="s">
        <v>13</v>
      </c>
      <c r="B15" s="4" t="s">
        <v>9</v>
      </c>
      <c r="C15" s="4" t="s">
        <v>11</v>
      </c>
      <c r="D15" s="4" t="s">
        <v>12</v>
      </c>
      <c r="E15" s="4"/>
      <c r="F15" s="4"/>
      <c r="G15" s="5">
        <f>G16+G31+G36+G39+G42</f>
        <v>15600.599999999999</v>
      </c>
      <c r="H15" s="5">
        <f>H16+H31+H36+H39+H42</f>
        <v>9534.6999999999989</v>
      </c>
      <c r="I15" s="35">
        <f t="shared" ref="I15:I79" si="0">H15/G15*100</f>
        <v>61.117521120982524</v>
      </c>
    </row>
    <row r="16" spans="1:9" ht="94.5" x14ac:dyDescent="0.25">
      <c r="A16" s="6" t="s">
        <v>15</v>
      </c>
      <c r="B16" s="4" t="s">
        <v>9</v>
      </c>
      <c r="C16" s="4" t="s">
        <v>11</v>
      </c>
      <c r="D16" s="4" t="s">
        <v>14</v>
      </c>
      <c r="E16" s="4"/>
      <c r="F16" s="4"/>
      <c r="G16" s="5">
        <f>G17+G19+G23+G25+G27+G29</f>
        <v>13174</v>
      </c>
      <c r="H16" s="5">
        <f>H17+H19+H23+H25+H27+H29</f>
        <v>7826.3</v>
      </c>
      <c r="I16" s="35">
        <f t="shared" si="0"/>
        <v>59.407165629269777</v>
      </c>
    </row>
    <row r="17" spans="1:9" ht="31.5" x14ac:dyDescent="0.25">
      <c r="A17" s="7" t="s">
        <v>16</v>
      </c>
      <c r="B17" s="8" t="s">
        <v>9</v>
      </c>
      <c r="C17" s="8" t="s">
        <v>11</v>
      </c>
      <c r="D17" s="8" t="s">
        <v>14</v>
      </c>
      <c r="E17" s="8" t="s">
        <v>17</v>
      </c>
      <c r="F17" s="8"/>
      <c r="G17" s="9">
        <f>G18</f>
        <v>1.5</v>
      </c>
      <c r="H17" s="9">
        <f>H18</f>
        <v>1.5</v>
      </c>
      <c r="I17" s="35">
        <f t="shared" si="0"/>
        <v>100</v>
      </c>
    </row>
    <row r="18" spans="1:9" ht="47.25" x14ac:dyDescent="0.25">
      <c r="A18" s="10" t="s">
        <v>18</v>
      </c>
      <c r="B18" s="11" t="s">
        <v>9</v>
      </c>
      <c r="C18" s="11" t="s">
        <v>11</v>
      </c>
      <c r="D18" s="11" t="s">
        <v>14</v>
      </c>
      <c r="E18" s="11" t="s">
        <v>17</v>
      </c>
      <c r="F18" s="11" t="s">
        <v>19</v>
      </c>
      <c r="G18" s="12">
        <v>1.5</v>
      </c>
      <c r="H18" s="34">
        <v>1.5</v>
      </c>
      <c r="I18" s="35">
        <f t="shared" si="0"/>
        <v>100</v>
      </c>
    </row>
    <row r="19" spans="1:9" ht="31.5" x14ac:dyDescent="0.25">
      <c r="A19" s="7" t="s">
        <v>20</v>
      </c>
      <c r="B19" s="8" t="s">
        <v>9</v>
      </c>
      <c r="C19" s="8" t="s">
        <v>11</v>
      </c>
      <c r="D19" s="8" t="s">
        <v>14</v>
      </c>
      <c r="E19" s="8" t="s">
        <v>21</v>
      </c>
      <c r="F19" s="8"/>
      <c r="G19" s="9">
        <f>G20+G21+G22</f>
        <v>8765.5</v>
      </c>
      <c r="H19" s="9">
        <f>H20+H21+H22</f>
        <v>5724.9</v>
      </c>
      <c r="I19" s="35">
        <f t="shared" si="0"/>
        <v>65.311733500655976</v>
      </c>
    </row>
    <row r="20" spans="1:9" ht="47.25" x14ac:dyDescent="0.25">
      <c r="A20" s="10" t="s">
        <v>22</v>
      </c>
      <c r="B20" s="11" t="s">
        <v>9</v>
      </c>
      <c r="C20" s="11" t="s">
        <v>11</v>
      </c>
      <c r="D20" s="11" t="s">
        <v>14</v>
      </c>
      <c r="E20" s="11" t="s">
        <v>21</v>
      </c>
      <c r="F20" s="11" t="s">
        <v>23</v>
      </c>
      <c r="G20" s="12">
        <v>6506.6</v>
      </c>
      <c r="H20" s="34">
        <v>4353.7</v>
      </c>
      <c r="I20" s="35">
        <f t="shared" si="0"/>
        <v>66.912058525189792</v>
      </c>
    </row>
    <row r="21" spans="1:9" ht="47.25" x14ac:dyDescent="0.25">
      <c r="A21" s="10" t="s">
        <v>18</v>
      </c>
      <c r="B21" s="11" t="s">
        <v>9</v>
      </c>
      <c r="C21" s="11" t="s">
        <v>11</v>
      </c>
      <c r="D21" s="11" t="s">
        <v>14</v>
      </c>
      <c r="E21" s="11" t="s">
        <v>21</v>
      </c>
      <c r="F21" s="11" t="s">
        <v>19</v>
      </c>
      <c r="G21" s="12">
        <v>2243.9</v>
      </c>
      <c r="H21" s="34">
        <v>1361.2</v>
      </c>
      <c r="I21" s="35">
        <f t="shared" si="0"/>
        <v>60.662239850260704</v>
      </c>
    </row>
    <row r="22" spans="1:9" ht="31.5" x14ac:dyDescent="0.25">
      <c r="A22" s="10" t="s">
        <v>24</v>
      </c>
      <c r="B22" s="11" t="s">
        <v>9</v>
      </c>
      <c r="C22" s="11" t="s">
        <v>11</v>
      </c>
      <c r="D22" s="11" t="s">
        <v>14</v>
      </c>
      <c r="E22" s="11" t="s">
        <v>21</v>
      </c>
      <c r="F22" s="11" t="s">
        <v>25</v>
      </c>
      <c r="G22" s="12">
        <v>15</v>
      </c>
      <c r="H22" s="34">
        <v>10</v>
      </c>
      <c r="I22" s="35">
        <f t="shared" si="0"/>
        <v>66.666666666666657</v>
      </c>
    </row>
    <row r="23" spans="1:9" ht="31.5" x14ac:dyDescent="0.25">
      <c r="A23" s="7" t="s">
        <v>26</v>
      </c>
      <c r="B23" s="8" t="s">
        <v>9</v>
      </c>
      <c r="C23" s="8" t="s">
        <v>11</v>
      </c>
      <c r="D23" s="8" t="s">
        <v>14</v>
      </c>
      <c r="E23" s="8" t="s">
        <v>27</v>
      </c>
      <c r="F23" s="8"/>
      <c r="G23" s="9">
        <f>G24</f>
        <v>2396.9</v>
      </c>
      <c r="H23" s="9">
        <f>H24</f>
        <v>1624.4</v>
      </c>
      <c r="I23" s="35">
        <f t="shared" si="0"/>
        <v>67.77087070799783</v>
      </c>
    </row>
    <row r="24" spans="1:9" ht="47.25" x14ac:dyDescent="0.25">
      <c r="A24" s="10" t="s">
        <v>22</v>
      </c>
      <c r="B24" s="11" t="s">
        <v>9</v>
      </c>
      <c r="C24" s="11" t="s">
        <v>11</v>
      </c>
      <c r="D24" s="11" t="s">
        <v>14</v>
      </c>
      <c r="E24" s="11" t="s">
        <v>27</v>
      </c>
      <c r="F24" s="11" t="s">
        <v>23</v>
      </c>
      <c r="G24" s="12">
        <v>2396.9</v>
      </c>
      <c r="H24" s="34">
        <v>1624.4</v>
      </c>
      <c r="I24" s="35">
        <f t="shared" si="0"/>
        <v>67.77087070799783</v>
      </c>
    </row>
    <row r="25" spans="1:9" ht="31.5" x14ac:dyDescent="0.25">
      <c r="A25" s="7" t="s">
        <v>28</v>
      </c>
      <c r="B25" s="8" t="s">
        <v>9</v>
      </c>
      <c r="C25" s="8" t="s">
        <v>11</v>
      </c>
      <c r="D25" s="8" t="s">
        <v>14</v>
      </c>
      <c r="E25" s="8" t="s">
        <v>29</v>
      </c>
      <c r="F25" s="8"/>
      <c r="G25" s="9">
        <f>G26</f>
        <v>1906.9</v>
      </c>
      <c r="H25" s="9">
        <f>H26</f>
        <v>396.8</v>
      </c>
      <c r="I25" s="35">
        <f t="shared" si="0"/>
        <v>20.80864229901935</v>
      </c>
    </row>
    <row r="26" spans="1:9" ht="47.25" x14ac:dyDescent="0.25">
      <c r="A26" s="10" t="s">
        <v>22</v>
      </c>
      <c r="B26" s="11" t="s">
        <v>9</v>
      </c>
      <c r="C26" s="11" t="s">
        <v>11</v>
      </c>
      <c r="D26" s="11" t="s">
        <v>14</v>
      </c>
      <c r="E26" s="11" t="s">
        <v>29</v>
      </c>
      <c r="F26" s="11" t="s">
        <v>23</v>
      </c>
      <c r="G26" s="12">
        <v>1906.9</v>
      </c>
      <c r="H26" s="34">
        <v>396.8</v>
      </c>
      <c r="I26" s="35">
        <f t="shared" si="0"/>
        <v>20.80864229901935</v>
      </c>
    </row>
    <row r="27" spans="1:9" ht="78.75" x14ac:dyDescent="0.25">
      <c r="A27" s="7" t="s">
        <v>32</v>
      </c>
      <c r="B27" s="8" t="s">
        <v>9</v>
      </c>
      <c r="C27" s="8" t="s">
        <v>11</v>
      </c>
      <c r="D27" s="8" t="s">
        <v>14</v>
      </c>
      <c r="E27" s="8" t="s">
        <v>33</v>
      </c>
      <c r="F27" s="8"/>
      <c r="G27" s="9">
        <f>G28</f>
        <v>5.0999999999999996</v>
      </c>
      <c r="H27" s="9">
        <f>H28</f>
        <v>5.0999999999999996</v>
      </c>
      <c r="I27" s="35">
        <f t="shared" si="0"/>
        <v>100</v>
      </c>
    </row>
    <row r="28" spans="1:9" ht="15.75" x14ac:dyDescent="0.25">
      <c r="A28" s="10" t="s">
        <v>30</v>
      </c>
      <c r="B28" s="11" t="s">
        <v>9</v>
      </c>
      <c r="C28" s="11" t="s">
        <v>11</v>
      </c>
      <c r="D28" s="11" t="s">
        <v>14</v>
      </c>
      <c r="E28" s="11" t="s">
        <v>33</v>
      </c>
      <c r="F28" s="11" t="s">
        <v>31</v>
      </c>
      <c r="G28" s="12">
        <v>5.0999999999999996</v>
      </c>
      <c r="H28" s="34">
        <v>5.0999999999999996</v>
      </c>
      <c r="I28" s="35">
        <f t="shared" si="0"/>
        <v>100</v>
      </c>
    </row>
    <row r="29" spans="1:9" ht="63" x14ac:dyDescent="0.25">
      <c r="A29" s="7" t="s">
        <v>34</v>
      </c>
      <c r="B29" s="8" t="s">
        <v>9</v>
      </c>
      <c r="C29" s="8" t="s">
        <v>11</v>
      </c>
      <c r="D29" s="8" t="s">
        <v>14</v>
      </c>
      <c r="E29" s="8" t="s">
        <v>35</v>
      </c>
      <c r="F29" s="8"/>
      <c r="G29" s="9">
        <f>G30</f>
        <v>98.1</v>
      </c>
      <c r="H29" s="9">
        <f>H30</f>
        <v>73.599999999999994</v>
      </c>
      <c r="I29" s="35">
        <f t="shared" si="0"/>
        <v>75.025484199796125</v>
      </c>
    </row>
    <row r="30" spans="1:9" ht="15.75" x14ac:dyDescent="0.25">
      <c r="A30" s="10" t="s">
        <v>30</v>
      </c>
      <c r="B30" s="11" t="s">
        <v>9</v>
      </c>
      <c r="C30" s="11" t="s">
        <v>11</v>
      </c>
      <c r="D30" s="11" t="s">
        <v>14</v>
      </c>
      <c r="E30" s="11" t="s">
        <v>35</v>
      </c>
      <c r="F30" s="11" t="s">
        <v>31</v>
      </c>
      <c r="G30" s="12">
        <v>98.1</v>
      </c>
      <c r="H30" s="34">
        <v>73.599999999999994</v>
      </c>
      <c r="I30" s="35">
        <f t="shared" si="0"/>
        <v>75.025484199796125</v>
      </c>
    </row>
    <row r="31" spans="1:9" ht="78.75" x14ac:dyDescent="0.25">
      <c r="A31" s="6" t="s">
        <v>37</v>
      </c>
      <c r="B31" s="4" t="s">
        <v>9</v>
      </c>
      <c r="C31" s="4" t="s">
        <v>11</v>
      </c>
      <c r="D31" s="4" t="s">
        <v>36</v>
      </c>
      <c r="E31" s="4"/>
      <c r="F31" s="4"/>
      <c r="G31" s="5">
        <f>G32+G34</f>
        <v>748.8</v>
      </c>
      <c r="H31" s="5">
        <f>H32+H34</f>
        <v>561.6</v>
      </c>
      <c r="I31" s="35">
        <f t="shared" si="0"/>
        <v>75.000000000000014</v>
      </c>
    </row>
    <row r="32" spans="1:9" ht="63" x14ac:dyDescent="0.25">
      <c r="A32" s="7" t="s">
        <v>38</v>
      </c>
      <c r="B32" s="8" t="s">
        <v>9</v>
      </c>
      <c r="C32" s="8" t="s">
        <v>11</v>
      </c>
      <c r="D32" s="8" t="s">
        <v>36</v>
      </c>
      <c r="E32" s="8" t="s">
        <v>39</v>
      </c>
      <c r="F32" s="8"/>
      <c r="G32" s="9">
        <f>G33</f>
        <v>66.8</v>
      </c>
      <c r="H32" s="9">
        <f>H33</f>
        <v>50.1</v>
      </c>
      <c r="I32" s="35">
        <f t="shared" si="0"/>
        <v>75</v>
      </c>
    </row>
    <row r="33" spans="1:9" ht="15.75" x14ac:dyDescent="0.25">
      <c r="A33" s="10" t="s">
        <v>30</v>
      </c>
      <c r="B33" s="11" t="s">
        <v>9</v>
      </c>
      <c r="C33" s="11" t="s">
        <v>11</v>
      </c>
      <c r="D33" s="11" t="s">
        <v>36</v>
      </c>
      <c r="E33" s="11" t="s">
        <v>39</v>
      </c>
      <c r="F33" s="11" t="s">
        <v>31</v>
      </c>
      <c r="G33" s="12">
        <v>66.8</v>
      </c>
      <c r="H33" s="34">
        <v>50.1</v>
      </c>
      <c r="I33" s="35">
        <f t="shared" si="0"/>
        <v>75</v>
      </c>
    </row>
    <row r="34" spans="1:9" ht="47.25" x14ac:dyDescent="0.25">
      <c r="A34" s="7" t="s">
        <v>40</v>
      </c>
      <c r="B34" s="8" t="s">
        <v>9</v>
      </c>
      <c r="C34" s="8" t="s">
        <v>11</v>
      </c>
      <c r="D34" s="8" t="s">
        <v>36</v>
      </c>
      <c r="E34" s="8" t="s">
        <v>41</v>
      </c>
      <c r="F34" s="8"/>
      <c r="G34" s="9">
        <f>G35</f>
        <v>682</v>
      </c>
      <c r="H34" s="9">
        <f>H35</f>
        <v>511.5</v>
      </c>
      <c r="I34" s="35">
        <f t="shared" si="0"/>
        <v>75</v>
      </c>
    </row>
    <row r="35" spans="1:9" ht="15.75" x14ac:dyDescent="0.25">
      <c r="A35" s="10" t="s">
        <v>30</v>
      </c>
      <c r="B35" s="11" t="s">
        <v>9</v>
      </c>
      <c r="C35" s="11" t="s">
        <v>11</v>
      </c>
      <c r="D35" s="11" t="s">
        <v>36</v>
      </c>
      <c r="E35" s="11" t="s">
        <v>41</v>
      </c>
      <c r="F35" s="11" t="s">
        <v>31</v>
      </c>
      <c r="G35" s="12">
        <v>682</v>
      </c>
      <c r="H35" s="34">
        <v>511.5</v>
      </c>
      <c r="I35" s="35">
        <f t="shared" si="0"/>
        <v>75</v>
      </c>
    </row>
    <row r="36" spans="1:9" ht="31.5" x14ac:dyDescent="0.25">
      <c r="A36" s="6" t="s">
        <v>43</v>
      </c>
      <c r="B36" s="4" t="s">
        <v>9</v>
      </c>
      <c r="C36" s="4" t="s">
        <v>11</v>
      </c>
      <c r="D36" s="4" t="s">
        <v>42</v>
      </c>
      <c r="E36" s="4"/>
      <c r="F36" s="4"/>
      <c r="G36" s="5">
        <f>G37</f>
        <v>764</v>
      </c>
      <c r="H36" s="5">
        <f>H37</f>
        <v>713.4</v>
      </c>
      <c r="I36" s="35">
        <f t="shared" si="0"/>
        <v>93.376963350785331</v>
      </c>
    </row>
    <row r="37" spans="1:9" ht="31.5" x14ac:dyDescent="0.25">
      <c r="A37" s="7" t="s">
        <v>44</v>
      </c>
      <c r="B37" s="8" t="s">
        <v>9</v>
      </c>
      <c r="C37" s="8" t="s">
        <v>11</v>
      </c>
      <c r="D37" s="8" t="s">
        <v>42</v>
      </c>
      <c r="E37" s="8" t="s">
        <v>45</v>
      </c>
      <c r="F37" s="8"/>
      <c r="G37" s="9">
        <f>G38</f>
        <v>764</v>
      </c>
      <c r="H37" s="9">
        <f>H38</f>
        <v>713.4</v>
      </c>
      <c r="I37" s="35">
        <f t="shared" si="0"/>
        <v>93.376963350785331</v>
      </c>
    </row>
    <row r="38" spans="1:9" ht="15.75" x14ac:dyDescent="0.25">
      <c r="A38" s="10" t="s">
        <v>46</v>
      </c>
      <c r="B38" s="11" t="s">
        <v>9</v>
      </c>
      <c r="C38" s="11" t="s">
        <v>11</v>
      </c>
      <c r="D38" s="11" t="s">
        <v>42</v>
      </c>
      <c r="E38" s="11" t="s">
        <v>45</v>
      </c>
      <c r="F38" s="11" t="s">
        <v>47</v>
      </c>
      <c r="G38" s="12">
        <v>764</v>
      </c>
      <c r="H38" s="34">
        <v>713.4</v>
      </c>
      <c r="I38" s="35">
        <f t="shared" si="0"/>
        <v>93.376963350785331</v>
      </c>
    </row>
    <row r="39" spans="1:9" ht="15.75" x14ac:dyDescent="0.25">
      <c r="A39" s="6" t="s">
        <v>49</v>
      </c>
      <c r="B39" s="4" t="s">
        <v>9</v>
      </c>
      <c r="C39" s="4" t="s">
        <v>11</v>
      </c>
      <c r="D39" s="4" t="s">
        <v>48</v>
      </c>
      <c r="E39" s="4"/>
      <c r="F39" s="4"/>
      <c r="G39" s="5">
        <f>G40</f>
        <v>150</v>
      </c>
      <c r="H39" s="5">
        <f>H40</f>
        <v>0</v>
      </c>
      <c r="I39" s="35">
        <f t="shared" si="0"/>
        <v>0</v>
      </c>
    </row>
    <row r="40" spans="1:9" ht="31.5" x14ac:dyDescent="0.25">
      <c r="A40" s="7" t="s">
        <v>50</v>
      </c>
      <c r="B40" s="8" t="s">
        <v>9</v>
      </c>
      <c r="C40" s="8" t="s">
        <v>11</v>
      </c>
      <c r="D40" s="8" t="s">
        <v>48</v>
      </c>
      <c r="E40" s="8" t="s">
        <v>51</v>
      </c>
      <c r="F40" s="8"/>
      <c r="G40" s="9">
        <f>G41</f>
        <v>150</v>
      </c>
      <c r="H40" s="9">
        <f>H41</f>
        <v>0</v>
      </c>
      <c r="I40" s="35">
        <f t="shared" si="0"/>
        <v>0</v>
      </c>
    </row>
    <row r="41" spans="1:9" ht="15.75" x14ac:dyDescent="0.25">
      <c r="A41" s="10" t="s">
        <v>52</v>
      </c>
      <c r="B41" s="11" t="s">
        <v>9</v>
      </c>
      <c r="C41" s="11" t="s">
        <v>11</v>
      </c>
      <c r="D41" s="11" t="s">
        <v>48</v>
      </c>
      <c r="E41" s="11" t="s">
        <v>51</v>
      </c>
      <c r="F41" s="11" t="s">
        <v>53</v>
      </c>
      <c r="G41" s="12">
        <v>150</v>
      </c>
      <c r="H41" s="34">
        <v>0</v>
      </c>
      <c r="I41" s="35">
        <f t="shared" si="0"/>
        <v>0</v>
      </c>
    </row>
    <row r="42" spans="1:9" ht="15.75" x14ac:dyDescent="0.25">
      <c r="A42" s="6" t="s">
        <v>55</v>
      </c>
      <c r="B42" s="4" t="s">
        <v>9</v>
      </c>
      <c r="C42" s="4" t="s">
        <v>11</v>
      </c>
      <c r="D42" s="4" t="s">
        <v>54</v>
      </c>
      <c r="E42" s="4"/>
      <c r="F42" s="4"/>
      <c r="G42" s="5">
        <f>G43+G47+G52+G45</f>
        <v>763.8</v>
      </c>
      <c r="H42" s="5">
        <f>H43+H47+H52+H45</f>
        <v>433.40000000000003</v>
      </c>
      <c r="I42" s="35">
        <f t="shared" si="0"/>
        <v>56.742602775595721</v>
      </c>
    </row>
    <row r="43" spans="1:9" ht="63" x14ac:dyDescent="0.25">
      <c r="A43" s="7" t="s">
        <v>56</v>
      </c>
      <c r="B43" s="8" t="s">
        <v>9</v>
      </c>
      <c r="C43" s="8" t="s">
        <v>11</v>
      </c>
      <c r="D43" s="8" t="s">
        <v>54</v>
      </c>
      <c r="E43" s="8" t="s">
        <v>57</v>
      </c>
      <c r="F43" s="8"/>
      <c r="G43" s="9">
        <f>G44</f>
        <v>3.5</v>
      </c>
      <c r="H43" s="9">
        <f>H44</f>
        <v>3.5</v>
      </c>
      <c r="I43" s="35">
        <f t="shared" si="0"/>
        <v>100</v>
      </c>
    </row>
    <row r="44" spans="1:9" ht="47.25" x14ac:dyDescent="0.25">
      <c r="A44" s="10" t="s">
        <v>18</v>
      </c>
      <c r="B44" s="11" t="s">
        <v>9</v>
      </c>
      <c r="C44" s="11" t="s">
        <v>11</v>
      </c>
      <c r="D44" s="11" t="s">
        <v>54</v>
      </c>
      <c r="E44" s="11" t="s">
        <v>57</v>
      </c>
      <c r="F44" s="11" t="s">
        <v>19</v>
      </c>
      <c r="G44" s="12">
        <v>3.5</v>
      </c>
      <c r="H44" s="34">
        <v>3.5</v>
      </c>
      <c r="I44" s="35">
        <f t="shared" si="0"/>
        <v>100</v>
      </c>
    </row>
    <row r="45" spans="1:9" s="17" customFormat="1" ht="66" customHeight="1" x14ac:dyDescent="0.25">
      <c r="A45" s="27" t="s">
        <v>159</v>
      </c>
      <c r="B45" s="29" t="s">
        <v>9</v>
      </c>
      <c r="C45" s="29" t="s">
        <v>11</v>
      </c>
      <c r="D45" s="29" t="s">
        <v>54</v>
      </c>
      <c r="E45" s="29" t="s">
        <v>158</v>
      </c>
      <c r="F45" s="11"/>
      <c r="G45" s="12">
        <f>G46</f>
        <v>76</v>
      </c>
      <c r="H45" s="12">
        <f>H46</f>
        <v>76</v>
      </c>
      <c r="I45" s="35">
        <f t="shared" si="0"/>
        <v>100</v>
      </c>
    </row>
    <row r="46" spans="1:9" s="17" customFormat="1" ht="47.25" x14ac:dyDescent="0.25">
      <c r="A46" s="10" t="s">
        <v>18</v>
      </c>
      <c r="B46" s="11" t="s">
        <v>9</v>
      </c>
      <c r="C46" s="11" t="s">
        <v>11</v>
      </c>
      <c r="D46" s="11" t="s">
        <v>54</v>
      </c>
      <c r="E46" s="11" t="s">
        <v>158</v>
      </c>
      <c r="F46" s="11" t="s">
        <v>19</v>
      </c>
      <c r="G46" s="12">
        <v>76</v>
      </c>
      <c r="H46" s="12">
        <v>76</v>
      </c>
      <c r="I46" s="35">
        <f t="shared" si="0"/>
        <v>100</v>
      </c>
    </row>
    <row r="47" spans="1:9" ht="15.75" x14ac:dyDescent="0.25">
      <c r="A47" s="7" t="s">
        <v>58</v>
      </c>
      <c r="B47" s="8" t="s">
        <v>9</v>
      </c>
      <c r="C47" s="8" t="s">
        <v>11</v>
      </c>
      <c r="D47" s="8" t="s">
        <v>54</v>
      </c>
      <c r="E47" s="8" t="s">
        <v>59</v>
      </c>
      <c r="F47" s="8"/>
      <c r="G47" s="9">
        <f>G48+G49+G51+G50</f>
        <v>584.29999999999995</v>
      </c>
      <c r="H47" s="9">
        <f>H48+H49+H51+H50</f>
        <v>322.40000000000003</v>
      </c>
      <c r="I47" s="35">
        <f t="shared" si="0"/>
        <v>55.177135033373283</v>
      </c>
    </row>
    <row r="48" spans="1:9" ht="47.25" x14ac:dyDescent="0.25">
      <c r="A48" s="10" t="s">
        <v>18</v>
      </c>
      <c r="B48" s="11" t="s">
        <v>9</v>
      </c>
      <c r="C48" s="11" t="s">
        <v>11</v>
      </c>
      <c r="D48" s="11" t="s">
        <v>54</v>
      </c>
      <c r="E48" s="11" t="s">
        <v>59</v>
      </c>
      <c r="F48" s="11" t="s">
        <v>19</v>
      </c>
      <c r="G48" s="12">
        <v>503</v>
      </c>
      <c r="H48" s="34">
        <v>249</v>
      </c>
      <c r="I48" s="35">
        <f t="shared" si="0"/>
        <v>49.502982107355862</v>
      </c>
    </row>
    <row r="49" spans="1:9" ht="15.75" x14ac:dyDescent="0.25">
      <c r="A49" s="10" t="s">
        <v>60</v>
      </c>
      <c r="B49" s="11" t="s">
        <v>9</v>
      </c>
      <c r="C49" s="11" t="s">
        <v>11</v>
      </c>
      <c r="D49" s="11" t="s">
        <v>54</v>
      </c>
      <c r="E49" s="11" t="s">
        <v>59</v>
      </c>
      <c r="F49" s="11" t="s">
        <v>61</v>
      </c>
      <c r="G49" s="12">
        <v>12</v>
      </c>
      <c r="H49" s="34">
        <v>12</v>
      </c>
      <c r="I49" s="35">
        <f t="shared" si="0"/>
        <v>100</v>
      </c>
    </row>
    <row r="50" spans="1:9" s="40" customFormat="1" ht="15.75" x14ac:dyDescent="0.25">
      <c r="A50" s="32" t="s">
        <v>163</v>
      </c>
      <c r="B50" s="30" t="s">
        <v>9</v>
      </c>
      <c r="C50" s="30" t="s">
        <v>11</v>
      </c>
      <c r="D50" s="30" t="s">
        <v>54</v>
      </c>
      <c r="E50" s="30" t="s">
        <v>59</v>
      </c>
      <c r="F50" s="30" t="s">
        <v>162</v>
      </c>
      <c r="G50" s="31">
        <v>49.8</v>
      </c>
      <c r="H50" s="38">
        <v>49.8</v>
      </c>
      <c r="I50" s="39"/>
    </row>
    <row r="51" spans="1:9" ht="31.5" x14ac:dyDescent="0.25">
      <c r="A51" s="10" t="s">
        <v>24</v>
      </c>
      <c r="B51" s="11" t="s">
        <v>9</v>
      </c>
      <c r="C51" s="11" t="s">
        <v>11</v>
      </c>
      <c r="D51" s="11" t="s">
        <v>54</v>
      </c>
      <c r="E51" s="11" t="s">
        <v>59</v>
      </c>
      <c r="F51" s="11" t="s">
        <v>25</v>
      </c>
      <c r="G51" s="12">
        <v>19.5</v>
      </c>
      <c r="H51" s="34">
        <v>11.6</v>
      </c>
      <c r="I51" s="35">
        <f t="shared" si="0"/>
        <v>59.487179487179489</v>
      </c>
    </row>
    <row r="52" spans="1:9" ht="47.25" x14ac:dyDescent="0.25">
      <c r="A52" s="7" t="s">
        <v>62</v>
      </c>
      <c r="B52" s="8" t="s">
        <v>9</v>
      </c>
      <c r="C52" s="8" t="s">
        <v>11</v>
      </c>
      <c r="D52" s="8" t="s">
        <v>54</v>
      </c>
      <c r="E52" s="8" t="s">
        <v>63</v>
      </c>
      <c r="F52" s="8"/>
      <c r="G52" s="9">
        <f>G53</f>
        <v>100</v>
      </c>
      <c r="H52" s="9">
        <f>H53</f>
        <v>31.5</v>
      </c>
      <c r="I52" s="35">
        <f t="shared" si="0"/>
        <v>31.5</v>
      </c>
    </row>
    <row r="53" spans="1:9" ht="47.25" x14ac:dyDescent="0.25">
      <c r="A53" s="10" t="s">
        <v>18</v>
      </c>
      <c r="B53" s="11" t="s">
        <v>9</v>
      </c>
      <c r="C53" s="11" t="s">
        <v>11</v>
      </c>
      <c r="D53" s="11" t="s">
        <v>54</v>
      </c>
      <c r="E53" s="11" t="s">
        <v>63</v>
      </c>
      <c r="F53" s="11" t="s">
        <v>19</v>
      </c>
      <c r="G53" s="12">
        <v>100</v>
      </c>
      <c r="H53" s="34">
        <v>31.5</v>
      </c>
      <c r="I53" s="35">
        <f t="shared" si="0"/>
        <v>31.5</v>
      </c>
    </row>
    <row r="54" spans="1:9" ht="15.75" x14ac:dyDescent="0.25">
      <c r="A54" s="6" t="s">
        <v>65</v>
      </c>
      <c r="B54" s="4" t="s">
        <v>9</v>
      </c>
      <c r="C54" s="4" t="s">
        <v>64</v>
      </c>
      <c r="D54" s="4" t="s">
        <v>12</v>
      </c>
      <c r="E54" s="4"/>
      <c r="F54" s="4"/>
      <c r="G54" s="5">
        <f>G55</f>
        <v>346.4</v>
      </c>
      <c r="H54" s="5">
        <f>H55</f>
        <v>227.1</v>
      </c>
      <c r="I54" s="35">
        <f t="shared" si="0"/>
        <v>65.560046189376436</v>
      </c>
    </row>
    <row r="55" spans="1:9" ht="31.5" x14ac:dyDescent="0.25">
      <c r="A55" s="6" t="s">
        <v>67</v>
      </c>
      <c r="B55" s="4" t="s">
        <v>9</v>
      </c>
      <c r="C55" s="4" t="s">
        <v>64</v>
      </c>
      <c r="D55" s="4" t="s">
        <v>66</v>
      </c>
      <c r="E55" s="4"/>
      <c r="F55" s="4"/>
      <c r="G55" s="5">
        <f>G56</f>
        <v>346.4</v>
      </c>
      <c r="H55" s="5">
        <f>H56</f>
        <v>227.1</v>
      </c>
      <c r="I55" s="35">
        <f t="shared" si="0"/>
        <v>65.560046189376436</v>
      </c>
    </row>
    <row r="56" spans="1:9" ht="47.25" x14ac:dyDescent="0.25">
      <c r="A56" s="7" t="s">
        <v>68</v>
      </c>
      <c r="B56" s="8" t="s">
        <v>9</v>
      </c>
      <c r="C56" s="8" t="s">
        <v>64</v>
      </c>
      <c r="D56" s="8" t="s">
        <v>66</v>
      </c>
      <c r="E56" s="8" t="s">
        <v>69</v>
      </c>
      <c r="F56" s="8"/>
      <c r="G56" s="9">
        <f>G57+G58</f>
        <v>346.4</v>
      </c>
      <c r="H56" s="9">
        <f>H57+H58</f>
        <v>227.1</v>
      </c>
      <c r="I56" s="35">
        <f t="shared" si="0"/>
        <v>65.560046189376436</v>
      </c>
    </row>
    <row r="57" spans="1:9" ht="47.25" x14ac:dyDescent="0.25">
      <c r="A57" s="10" t="s">
        <v>22</v>
      </c>
      <c r="B57" s="11" t="s">
        <v>9</v>
      </c>
      <c r="C57" s="11" t="s">
        <v>64</v>
      </c>
      <c r="D57" s="11" t="s">
        <v>66</v>
      </c>
      <c r="E57" s="11" t="s">
        <v>69</v>
      </c>
      <c r="F57" s="11" t="s">
        <v>23</v>
      </c>
      <c r="G57" s="12">
        <v>336.4</v>
      </c>
      <c r="H57" s="34">
        <v>227.1</v>
      </c>
      <c r="I57" s="35">
        <f t="shared" si="0"/>
        <v>67.508917954815701</v>
      </c>
    </row>
    <row r="58" spans="1:9" ht="47.25" x14ac:dyDescent="0.25">
      <c r="A58" s="10" t="s">
        <v>18</v>
      </c>
      <c r="B58" s="11" t="s">
        <v>9</v>
      </c>
      <c r="C58" s="11" t="s">
        <v>64</v>
      </c>
      <c r="D58" s="11" t="s">
        <v>66</v>
      </c>
      <c r="E58" s="11" t="s">
        <v>69</v>
      </c>
      <c r="F58" s="11" t="s">
        <v>19</v>
      </c>
      <c r="G58" s="12">
        <v>10</v>
      </c>
      <c r="H58" s="34">
        <v>0</v>
      </c>
      <c r="I58" s="35">
        <f t="shared" si="0"/>
        <v>0</v>
      </c>
    </row>
    <row r="59" spans="1:9" ht="47.25" x14ac:dyDescent="0.25">
      <c r="A59" s="6" t="s">
        <v>70</v>
      </c>
      <c r="B59" s="4" t="s">
        <v>9</v>
      </c>
      <c r="C59" s="4" t="s">
        <v>66</v>
      </c>
      <c r="D59" s="4" t="s">
        <v>12</v>
      </c>
      <c r="E59" s="4"/>
      <c r="F59" s="4"/>
      <c r="G59" s="5">
        <f>G60+G63</f>
        <v>1077</v>
      </c>
      <c r="H59" s="5">
        <f>H60+H63</f>
        <v>999.9</v>
      </c>
      <c r="I59" s="35">
        <f t="shared" si="0"/>
        <v>92.841225626740936</v>
      </c>
    </row>
    <row r="60" spans="1:9" ht="15.75" x14ac:dyDescent="0.25">
      <c r="A60" s="6" t="s">
        <v>72</v>
      </c>
      <c r="B60" s="4" t="s">
        <v>9</v>
      </c>
      <c r="C60" s="4" t="s">
        <v>66</v>
      </c>
      <c r="D60" s="4" t="s">
        <v>71</v>
      </c>
      <c r="E60" s="4"/>
      <c r="F60" s="4"/>
      <c r="G60" s="5">
        <f>G61</f>
        <v>899</v>
      </c>
      <c r="H60" s="5">
        <f>H61</f>
        <v>899</v>
      </c>
      <c r="I60" s="35">
        <f t="shared" si="0"/>
        <v>100</v>
      </c>
    </row>
    <row r="61" spans="1:9" ht="47.25" x14ac:dyDescent="0.25">
      <c r="A61" s="7" t="s">
        <v>77</v>
      </c>
      <c r="B61" s="8" t="s">
        <v>9</v>
      </c>
      <c r="C61" s="8" t="s">
        <v>66</v>
      </c>
      <c r="D61" s="8" t="s">
        <v>71</v>
      </c>
      <c r="E61" s="8" t="s">
        <v>78</v>
      </c>
      <c r="F61" s="8"/>
      <c r="G61" s="9">
        <f>G62</f>
        <v>899</v>
      </c>
      <c r="H61" s="9">
        <f>H62</f>
        <v>899</v>
      </c>
      <c r="I61" s="35">
        <f t="shared" si="0"/>
        <v>100</v>
      </c>
    </row>
    <row r="62" spans="1:9" ht="47.25" x14ac:dyDescent="0.25">
      <c r="A62" s="10" t="s">
        <v>18</v>
      </c>
      <c r="B62" s="11" t="s">
        <v>9</v>
      </c>
      <c r="C62" s="11" t="s">
        <v>66</v>
      </c>
      <c r="D62" s="11" t="s">
        <v>71</v>
      </c>
      <c r="E62" s="11" t="s">
        <v>78</v>
      </c>
      <c r="F62" s="11" t="s">
        <v>19</v>
      </c>
      <c r="G62" s="12">
        <v>899</v>
      </c>
      <c r="H62" s="34">
        <v>899</v>
      </c>
      <c r="I62" s="35">
        <f t="shared" si="0"/>
        <v>100</v>
      </c>
    </row>
    <row r="63" spans="1:9" ht="63" x14ac:dyDescent="0.25">
      <c r="A63" s="6" t="s">
        <v>76</v>
      </c>
      <c r="B63" s="4" t="s">
        <v>9</v>
      </c>
      <c r="C63" s="4" t="s">
        <v>66</v>
      </c>
      <c r="D63" s="4" t="s">
        <v>75</v>
      </c>
      <c r="E63" s="4"/>
      <c r="F63" s="4"/>
      <c r="G63" s="5">
        <f>G64</f>
        <v>178</v>
      </c>
      <c r="H63" s="5">
        <f>H64</f>
        <v>100.9</v>
      </c>
      <c r="I63" s="35">
        <f t="shared" si="0"/>
        <v>56.685393258426977</v>
      </c>
    </row>
    <row r="64" spans="1:9" ht="63" x14ac:dyDescent="0.25">
      <c r="A64" s="7" t="s">
        <v>73</v>
      </c>
      <c r="B64" s="8" t="s">
        <v>9</v>
      </c>
      <c r="C64" s="8" t="s">
        <v>66</v>
      </c>
      <c r="D64" s="8" t="s">
        <v>75</v>
      </c>
      <c r="E64" s="8" t="s">
        <v>74</v>
      </c>
      <c r="F64" s="8"/>
      <c r="G64" s="9">
        <f>G65</f>
        <v>178</v>
      </c>
      <c r="H64" s="9">
        <f>H65</f>
        <v>100.9</v>
      </c>
      <c r="I64" s="35">
        <f t="shared" si="0"/>
        <v>56.685393258426977</v>
      </c>
    </row>
    <row r="65" spans="1:9" ht="47.25" x14ac:dyDescent="0.25">
      <c r="A65" s="10" t="s">
        <v>18</v>
      </c>
      <c r="B65" s="11" t="s">
        <v>9</v>
      </c>
      <c r="C65" s="11" t="s">
        <v>66</v>
      </c>
      <c r="D65" s="11" t="s">
        <v>75</v>
      </c>
      <c r="E65" s="11" t="s">
        <v>74</v>
      </c>
      <c r="F65" s="11" t="s">
        <v>19</v>
      </c>
      <c r="G65" s="12">
        <v>178</v>
      </c>
      <c r="H65" s="34">
        <v>100.9</v>
      </c>
      <c r="I65" s="35">
        <f t="shared" si="0"/>
        <v>56.685393258426977</v>
      </c>
    </row>
    <row r="66" spans="1:9" ht="15.75" x14ac:dyDescent="0.25">
      <c r="A66" s="6" t="s">
        <v>79</v>
      </c>
      <c r="B66" s="4" t="s">
        <v>9</v>
      </c>
      <c r="C66" s="4" t="s">
        <v>14</v>
      </c>
      <c r="D66" s="4" t="s">
        <v>12</v>
      </c>
      <c r="E66" s="4"/>
      <c r="F66" s="4"/>
      <c r="G66" s="5">
        <f>G67+G74</f>
        <v>3883.3</v>
      </c>
      <c r="H66" s="5">
        <f>H67+H74</f>
        <v>1917</v>
      </c>
      <c r="I66" s="35">
        <f t="shared" si="0"/>
        <v>49.365230602837791</v>
      </c>
    </row>
    <row r="67" spans="1:9" ht="31.5" x14ac:dyDescent="0.25">
      <c r="A67" s="6" t="s">
        <v>80</v>
      </c>
      <c r="B67" s="4" t="s">
        <v>9</v>
      </c>
      <c r="C67" s="4" t="s">
        <v>14</v>
      </c>
      <c r="D67" s="4" t="s">
        <v>71</v>
      </c>
      <c r="E67" s="4"/>
      <c r="F67" s="4"/>
      <c r="G67" s="5">
        <f>G68+G70+G72</f>
        <v>3030.3</v>
      </c>
      <c r="H67" s="5">
        <f>H68+H70+H72</f>
        <v>1708</v>
      </c>
      <c r="I67" s="35">
        <f t="shared" si="0"/>
        <v>56.36405636405636</v>
      </c>
    </row>
    <row r="68" spans="1:9" ht="31.5" x14ac:dyDescent="0.25">
      <c r="A68" s="15" t="s">
        <v>147</v>
      </c>
      <c r="B68" s="8" t="s">
        <v>9</v>
      </c>
      <c r="C68" s="8" t="s">
        <v>14</v>
      </c>
      <c r="D68" s="8" t="s">
        <v>71</v>
      </c>
      <c r="E68" s="8" t="s">
        <v>148</v>
      </c>
      <c r="F68" s="8"/>
      <c r="G68" s="9">
        <f>G69</f>
        <v>2200</v>
      </c>
      <c r="H68" s="9">
        <f>H69</f>
        <v>1477.5</v>
      </c>
      <c r="I68" s="35">
        <f t="shared" si="0"/>
        <v>67.159090909090907</v>
      </c>
    </row>
    <row r="69" spans="1:9" ht="47.25" x14ac:dyDescent="0.25">
      <c r="A69" s="32" t="s">
        <v>18</v>
      </c>
      <c r="B69" s="30" t="s">
        <v>9</v>
      </c>
      <c r="C69" s="30" t="s">
        <v>14</v>
      </c>
      <c r="D69" s="30" t="s">
        <v>71</v>
      </c>
      <c r="E69" s="30" t="s">
        <v>148</v>
      </c>
      <c r="F69" s="30" t="s">
        <v>19</v>
      </c>
      <c r="G69" s="12">
        <v>2200</v>
      </c>
      <c r="H69" s="34">
        <v>1477.5</v>
      </c>
      <c r="I69" s="35">
        <f t="shared" si="0"/>
        <v>67.159090909090907</v>
      </c>
    </row>
    <row r="70" spans="1:9" s="17" customFormat="1" ht="50.25" customHeight="1" x14ac:dyDescent="0.25">
      <c r="A70" s="27" t="s">
        <v>154</v>
      </c>
      <c r="B70" s="28" t="s">
        <v>9</v>
      </c>
      <c r="C70" s="28" t="s">
        <v>14</v>
      </c>
      <c r="D70" s="28" t="s">
        <v>71</v>
      </c>
      <c r="E70" s="29" t="s">
        <v>151</v>
      </c>
      <c r="F70" s="30"/>
      <c r="G70" s="31">
        <f>G71</f>
        <v>410.9</v>
      </c>
      <c r="H70" s="31">
        <f>H71</f>
        <v>149.1</v>
      </c>
      <c r="I70" s="35">
        <f t="shared" si="0"/>
        <v>36.286201022146507</v>
      </c>
    </row>
    <row r="71" spans="1:9" s="17" customFormat="1" ht="47.25" x14ac:dyDescent="0.25">
      <c r="A71" s="32" t="s">
        <v>18</v>
      </c>
      <c r="B71" s="30" t="s">
        <v>9</v>
      </c>
      <c r="C71" s="30" t="s">
        <v>14</v>
      </c>
      <c r="D71" s="30" t="s">
        <v>71</v>
      </c>
      <c r="E71" s="30" t="s">
        <v>151</v>
      </c>
      <c r="F71" s="30" t="s">
        <v>19</v>
      </c>
      <c r="G71" s="12">
        <v>410.9</v>
      </c>
      <c r="H71" s="34">
        <v>149.1</v>
      </c>
      <c r="I71" s="35">
        <f t="shared" si="0"/>
        <v>36.286201022146507</v>
      </c>
    </row>
    <row r="72" spans="1:9" s="17" customFormat="1" ht="58.5" customHeight="1" x14ac:dyDescent="0.25">
      <c r="A72" s="27" t="s">
        <v>155</v>
      </c>
      <c r="B72" s="28" t="s">
        <v>9</v>
      </c>
      <c r="C72" s="28" t="s">
        <v>14</v>
      </c>
      <c r="D72" s="28" t="s">
        <v>71</v>
      </c>
      <c r="E72" s="29" t="s">
        <v>152</v>
      </c>
      <c r="F72" s="30"/>
      <c r="G72" s="12">
        <f>G73</f>
        <v>419.4</v>
      </c>
      <c r="H72" s="12">
        <f>H73</f>
        <v>81.400000000000006</v>
      </c>
      <c r="I72" s="35">
        <f t="shared" si="0"/>
        <v>19.408679065331427</v>
      </c>
    </row>
    <row r="73" spans="1:9" s="17" customFormat="1" ht="47.25" x14ac:dyDescent="0.25">
      <c r="A73" s="10" t="s">
        <v>18</v>
      </c>
      <c r="B73" s="11" t="s">
        <v>9</v>
      </c>
      <c r="C73" s="11" t="s">
        <v>14</v>
      </c>
      <c r="D73" s="11" t="s">
        <v>71</v>
      </c>
      <c r="E73" s="21" t="s">
        <v>152</v>
      </c>
      <c r="F73" s="11" t="s">
        <v>19</v>
      </c>
      <c r="G73" s="12">
        <v>419.4</v>
      </c>
      <c r="H73" s="34">
        <v>81.400000000000006</v>
      </c>
      <c r="I73" s="35">
        <f t="shared" si="0"/>
        <v>19.408679065331427</v>
      </c>
    </row>
    <row r="74" spans="1:9" ht="31.5" x14ac:dyDescent="0.25">
      <c r="A74" s="6" t="s">
        <v>83</v>
      </c>
      <c r="B74" s="4" t="s">
        <v>9</v>
      </c>
      <c r="C74" s="4" t="s">
        <v>14</v>
      </c>
      <c r="D74" s="4" t="s">
        <v>82</v>
      </c>
      <c r="E74" s="4"/>
      <c r="F74" s="4"/>
      <c r="G74" s="5">
        <f>G75+G77</f>
        <v>853</v>
      </c>
      <c r="H74" s="5">
        <f>H75+H77</f>
        <v>209</v>
      </c>
      <c r="I74" s="35">
        <f t="shared" si="0"/>
        <v>24.501758499413835</v>
      </c>
    </row>
    <row r="75" spans="1:9" ht="31.5" x14ac:dyDescent="0.25">
      <c r="A75" s="7" t="s">
        <v>84</v>
      </c>
      <c r="B75" s="8" t="s">
        <v>9</v>
      </c>
      <c r="C75" s="8" t="s">
        <v>14</v>
      </c>
      <c r="D75" s="8" t="s">
        <v>82</v>
      </c>
      <c r="E75" s="8" t="s">
        <v>85</v>
      </c>
      <c r="F75" s="8"/>
      <c r="G75" s="9">
        <f>G76</f>
        <v>10</v>
      </c>
      <c r="H75" s="9">
        <f>H76</f>
        <v>0</v>
      </c>
      <c r="I75" s="35">
        <f t="shared" si="0"/>
        <v>0</v>
      </c>
    </row>
    <row r="76" spans="1:9" ht="47.25" x14ac:dyDescent="0.25">
      <c r="A76" s="10" t="s">
        <v>18</v>
      </c>
      <c r="B76" s="11" t="s">
        <v>9</v>
      </c>
      <c r="C76" s="11" t="s">
        <v>14</v>
      </c>
      <c r="D76" s="11" t="s">
        <v>82</v>
      </c>
      <c r="E76" s="11" t="s">
        <v>85</v>
      </c>
      <c r="F76" s="11" t="s">
        <v>19</v>
      </c>
      <c r="G76" s="12">
        <v>10</v>
      </c>
      <c r="H76" s="34">
        <v>0</v>
      </c>
      <c r="I76" s="35">
        <f t="shared" si="0"/>
        <v>0</v>
      </c>
    </row>
    <row r="77" spans="1:9" s="16" customFormat="1" ht="39.75" customHeight="1" x14ac:dyDescent="0.25">
      <c r="A77" s="19" t="s">
        <v>150</v>
      </c>
      <c r="B77" s="8" t="s">
        <v>9</v>
      </c>
      <c r="C77" s="8" t="s">
        <v>14</v>
      </c>
      <c r="D77" s="8" t="s">
        <v>82</v>
      </c>
      <c r="E77" s="18" t="s">
        <v>149</v>
      </c>
      <c r="F77" s="11"/>
      <c r="G77" s="12">
        <f>G78</f>
        <v>843</v>
      </c>
      <c r="H77" s="12">
        <f>H78</f>
        <v>209</v>
      </c>
      <c r="I77" s="35">
        <f t="shared" si="0"/>
        <v>24.79240806642942</v>
      </c>
    </row>
    <row r="78" spans="1:9" s="16" customFormat="1" ht="47.25" x14ac:dyDescent="0.25">
      <c r="A78" s="10" t="s">
        <v>18</v>
      </c>
      <c r="B78" s="11" t="s">
        <v>9</v>
      </c>
      <c r="C78" s="11" t="s">
        <v>14</v>
      </c>
      <c r="D78" s="11" t="s">
        <v>82</v>
      </c>
      <c r="E78" s="11" t="s">
        <v>149</v>
      </c>
      <c r="F78" s="11" t="s">
        <v>19</v>
      </c>
      <c r="G78" s="12">
        <v>843</v>
      </c>
      <c r="H78" s="34">
        <v>209</v>
      </c>
      <c r="I78" s="35">
        <f t="shared" si="0"/>
        <v>24.79240806642942</v>
      </c>
    </row>
    <row r="79" spans="1:9" ht="31.5" x14ac:dyDescent="0.25">
      <c r="A79" s="6" t="s">
        <v>87</v>
      </c>
      <c r="B79" s="4" t="s">
        <v>9</v>
      </c>
      <c r="C79" s="4" t="s">
        <v>86</v>
      </c>
      <c r="D79" s="4" t="s">
        <v>12</v>
      </c>
      <c r="E79" s="4"/>
      <c r="F79" s="4"/>
      <c r="G79" s="5">
        <f>G80+G95+G100</f>
        <v>173197.39999999997</v>
      </c>
      <c r="H79" s="5">
        <f>H80+H95+H100</f>
        <v>73003.8</v>
      </c>
      <c r="I79" s="35">
        <f t="shared" si="0"/>
        <v>42.15063274621906</v>
      </c>
    </row>
    <row r="80" spans="1:9" ht="15.75" x14ac:dyDescent="0.25">
      <c r="A80" s="6" t="s">
        <v>88</v>
      </c>
      <c r="B80" s="4" t="s">
        <v>9</v>
      </c>
      <c r="C80" s="4" t="s">
        <v>86</v>
      </c>
      <c r="D80" s="4" t="s">
        <v>11</v>
      </c>
      <c r="E80" s="4"/>
      <c r="F80" s="4"/>
      <c r="G80" s="5">
        <f>G81+G85+G89+G91+G83+G87+G93</f>
        <v>157693.99999999997</v>
      </c>
      <c r="H80" s="5">
        <f>H81+H85+H89+H91+H83+H87+H93</f>
        <v>63479.8</v>
      </c>
      <c r="I80" s="35">
        <f t="shared" ref="I80:I144" si="1">H80/G80*100</f>
        <v>40.255050921404759</v>
      </c>
    </row>
    <row r="81" spans="1:9" ht="78.75" x14ac:dyDescent="0.25">
      <c r="A81" s="7" t="s">
        <v>89</v>
      </c>
      <c r="B81" s="8" t="s">
        <v>9</v>
      </c>
      <c r="C81" s="8" t="s">
        <v>86</v>
      </c>
      <c r="D81" s="8" t="s">
        <v>11</v>
      </c>
      <c r="E81" s="8" t="s">
        <v>90</v>
      </c>
      <c r="F81" s="8"/>
      <c r="G81" s="9">
        <f>G82</f>
        <v>150944.4</v>
      </c>
      <c r="H81" s="9">
        <f>H82</f>
        <v>58264.3</v>
      </c>
      <c r="I81" s="35">
        <f t="shared" si="1"/>
        <v>38.599842061050296</v>
      </c>
    </row>
    <row r="82" spans="1:9" ht="15.75" x14ac:dyDescent="0.25">
      <c r="A82" s="10" t="s">
        <v>91</v>
      </c>
      <c r="B82" s="11" t="s">
        <v>9</v>
      </c>
      <c r="C82" s="11" t="s">
        <v>86</v>
      </c>
      <c r="D82" s="11" t="s">
        <v>11</v>
      </c>
      <c r="E82" s="11" t="s">
        <v>90</v>
      </c>
      <c r="F82" s="11" t="s">
        <v>92</v>
      </c>
      <c r="G82" s="12">
        <v>150944.4</v>
      </c>
      <c r="H82" s="34">
        <v>58264.3</v>
      </c>
      <c r="I82" s="35">
        <f t="shared" si="1"/>
        <v>38.599842061050296</v>
      </c>
    </row>
    <row r="83" spans="1:9" s="17" customFormat="1" ht="78.75" x14ac:dyDescent="0.25">
      <c r="A83" s="7" t="s">
        <v>89</v>
      </c>
      <c r="B83" s="8" t="s">
        <v>9</v>
      </c>
      <c r="C83" s="8" t="s">
        <v>86</v>
      </c>
      <c r="D83" s="8" t="s">
        <v>11</v>
      </c>
      <c r="E83" s="8" t="s">
        <v>90</v>
      </c>
      <c r="F83" s="11"/>
      <c r="G83" s="12">
        <f>G84</f>
        <v>3139.8</v>
      </c>
      <c r="H83" s="12">
        <f>H84</f>
        <v>3139.8</v>
      </c>
      <c r="I83" s="35">
        <f t="shared" si="1"/>
        <v>100</v>
      </c>
    </row>
    <row r="84" spans="1:9" s="17" customFormat="1" ht="15.75" x14ac:dyDescent="0.25">
      <c r="A84" s="32" t="s">
        <v>164</v>
      </c>
      <c r="B84" s="30" t="s">
        <v>9</v>
      </c>
      <c r="C84" s="30" t="s">
        <v>86</v>
      </c>
      <c r="D84" s="30" t="s">
        <v>11</v>
      </c>
      <c r="E84" s="30" t="s">
        <v>90</v>
      </c>
      <c r="F84" s="30" t="s">
        <v>25</v>
      </c>
      <c r="G84" s="31">
        <v>3139.8</v>
      </c>
      <c r="H84" s="34">
        <v>3139.8</v>
      </c>
      <c r="I84" s="35">
        <f t="shared" si="1"/>
        <v>100</v>
      </c>
    </row>
    <row r="85" spans="1:9" ht="47.25" x14ac:dyDescent="0.25">
      <c r="A85" s="7" t="s">
        <v>93</v>
      </c>
      <c r="B85" s="8" t="s">
        <v>9</v>
      </c>
      <c r="C85" s="8" t="s">
        <v>86</v>
      </c>
      <c r="D85" s="8" t="s">
        <v>11</v>
      </c>
      <c r="E85" s="8" t="s">
        <v>94</v>
      </c>
      <c r="F85" s="8"/>
      <c r="G85" s="9">
        <f>G86</f>
        <v>1407.9</v>
      </c>
      <c r="H85" s="9">
        <f>H86</f>
        <v>532.1</v>
      </c>
      <c r="I85" s="35">
        <f t="shared" si="1"/>
        <v>37.793877406065775</v>
      </c>
    </row>
    <row r="86" spans="1:9" ht="15.75" x14ac:dyDescent="0.25">
      <c r="A86" s="10" t="s">
        <v>91</v>
      </c>
      <c r="B86" s="11" t="s">
        <v>9</v>
      </c>
      <c r="C86" s="11" t="s">
        <v>86</v>
      </c>
      <c r="D86" s="11" t="s">
        <v>11</v>
      </c>
      <c r="E86" s="11" t="s">
        <v>94</v>
      </c>
      <c r="F86" s="11" t="s">
        <v>92</v>
      </c>
      <c r="G86" s="12">
        <v>1407.9</v>
      </c>
      <c r="H86" s="34">
        <v>532.1</v>
      </c>
      <c r="I86" s="35">
        <f t="shared" si="1"/>
        <v>37.793877406065775</v>
      </c>
    </row>
    <row r="87" spans="1:9" s="17" customFormat="1" ht="47.25" x14ac:dyDescent="0.25">
      <c r="A87" s="7" t="s">
        <v>93</v>
      </c>
      <c r="B87" s="8" t="s">
        <v>9</v>
      </c>
      <c r="C87" s="8" t="s">
        <v>86</v>
      </c>
      <c r="D87" s="8" t="s">
        <v>11</v>
      </c>
      <c r="E87" s="8" t="s">
        <v>94</v>
      </c>
      <c r="F87" s="11"/>
      <c r="G87" s="12">
        <f>G88</f>
        <v>31.7</v>
      </c>
      <c r="H87" s="12">
        <f>H88</f>
        <v>31.7</v>
      </c>
      <c r="I87" s="35">
        <f t="shared" si="1"/>
        <v>100</v>
      </c>
    </row>
    <row r="88" spans="1:9" s="17" customFormat="1" ht="15.75" x14ac:dyDescent="0.25">
      <c r="A88" s="32" t="s">
        <v>164</v>
      </c>
      <c r="B88" s="30" t="s">
        <v>9</v>
      </c>
      <c r="C88" s="30" t="s">
        <v>86</v>
      </c>
      <c r="D88" s="30" t="s">
        <v>11</v>
      </c>
      <c r="E88" s="30" t="s">
        <v>94</v>
      </c>
      <c r="F88" s="30" t="s">
        <v>25</v>
      </c>
      <c r="G88" s="31">
        <v>31.7</v>
      </c>
      <c r="H88" s="34">
        <v>31.7</v>
      </c>
      <c r="I88" s="35">
        <f t="shared" si="1"/>
        <v>100</v>
      </c>
    </row>
    <row r="89" spans="1:9" ht="31.5" x14ac:dyDescent="0.25">
      <c r="A89" s="7" t="s">
        <v>95</v>
      </c>
      <c r="B89" s="8" t="s">
        <v>9</v>
      </c>
      <c r="C89" s="8" t="s">
        <v>86</v>
      </c>
      <c r="D89" s="8" t="s">
        <v>11</v>
      </c>
      <c r="E89" s="8" t="s">
        <v>96</v>
      </c>
      <c r="F89" s="8"/>
      <c r="G89" s="9">
        <f>G90</f>
        <v>918.9</v>
      </c>
      <c r="H89" s="9">
        <f>H90</f>
        <v>690</v>
      </c>
      <c r="I89" s="35">
        <f t="shared" si="1"/>
        <v>75.089781260202415</v>
      </c>
    </row>
    <row r="90" spans="1:9" ht="47.25" x14ac:dyDescent="0.25">
      <c r="A90" s="10" t="s">
        <v>18</v>
      </c>
      <c r="B90" s="11" t="s">
        <v>9</v>
      </c>
      <c r="C90" s="11" t="s">
        <v>86</v>
      </c>
      <c r="D90" s="11" t="s">
        <v>11</v>
      </c>
      <c r="E90" s="11" t="s">
        <v>96</v>
      </c>
      <c r="F90" s="11" t="s">
        <v>19</v>
      </c>
      <c r="G90" s="12">
        <v>918.9</v>
      </c>
      <c r="H90" s="34">
        <v>690</v>
      </c>
      <c r="I90" s="35">
        <f t="shared" si="1"/>
        <v>75.089781260202415</v>
      </c>
    </row>
    <row r="91" spans="1:9" ht="47.25" x14ac:dyDescent="0.25">
      <c r="A91" s="7" t="s">
        <v>97</v>
      </c>
      <c r="B91" s="8" t="s">
        <v>9</v>
      </c>
      <c r="C91" s="8" t="s">
        <v>86</v>
      </c>
      <c r="D91" s="8" t="s">
        <v>11</v>
      </c>
      <c r="E91" s="8" t="s">
        <v>98</v>
      </c>
      <c r="F91" s="8"/>
      <c r="G91" s="9">
        <f>G92</f>
        <v>1214</v>
      </c>
      <c r="H91" s="9">
        <f>H92</f>
        <v>784.6</v>
      </c>
      <c r="I91" s="35">
        <f t="shared" si="1"/>
        <v>64.629324546952233</v>
      </c>
    </row>
    <row r="92" spans="1:9" ht="31.5" x14ac:dyDescent="0.25">
      <c r="A92" s="10" t="s">
        <v>24</v>
      </c>
      <c r="B92" s="11" t="s">
        <v>9</v>
      </c>
      <c r="C92" s="11" t="s">
        <v>86</v>
      </c>
      <c r="D92" s="11" t="s">
        <v>11</v>
      </c>
      <c r="E92" s="11" t="s">
        <v>98</v>
      </c>
      <c r="F92" s="11" t="s">
        <v>25</v>
      </c>
      <c r="G92" s="12">
        <v>1214</v>
      </c>
      <c r="H92" s="34">
        <v>784.6</v>
      </c>
      <c r="I92" s="35">
        <f t="shared" si="1"/>
        <v>64.629324546952233</v>
      </c>
    </row>
    <row r="93" spans="1:9" s="17" customFormat="1" ht="31.5" x14ac:dyDescent="0.25">
      <c r="A93" s="19" t="s">
        <v>95</v>
      </c>
      <c r="B93" s="8" t="s">
        <v>9</v>
      </c>
      <c r="C93" s="8" t="s">
        <v>86</v>
      </c>
      <c r="D93" s="8" t="s">
        <v>11</v>
      </c>
      <c r="E93" s="18" t="s">
        <v>168</v>
      </c>
      <c r="F93" s="11"/>
      <c r="G93" s="12">
        <f>G94</f>
        <v>37.299999999999997</v>
      </c>
      <c r="H93" s="12">
        <f>H94</f>
        <v>37.299999999999997</v>
      </c>
      <c r="I93" s="35">
        <f t="shared" si="1"/>
        <v>100</v>
      </c>
    </row>
    <row r="94" spans="1:9" s="17" customFormat="1" ht="31.5" x14ac:dyDescent="0.25">
      <c r="A94" s="10" t="s">
        <v>24</v>
      </c>
      <c r="B94" s="11" t="s">
        <v>9</v>
      </c>
      <c r="C94" s="11" t="s">
        <v>86</v>
      </c>
      <c r="D94" s="11" t="s">
        <v>11</v>
      </c>
      <c r="E94" s="22" t="s">
        <v>168</v>
      </c>
      <c r="F94" s="11" t="s">
        <v>25</v>
      </c>
      <c r="G94" s="12">
        <v>37.299999999999997</v>
      </c>
      <c r="H94" s="34">
        <v>37.299999999999997</v>
      </c>
      <c r="I94" s="35">
        <f t="shared" si="1"/>
        <v>100</v>
      </c>
    </row>
    <row r="95" spans="1:9" ht="15.75" x14ac:dyDescent="0.25">
      <c r="A95" s="6" t="s">
        <v>99</v>
      </c>
      <c r="B95" s="4" t="s">
        <v>9</v>
      </c>
      <c r="C95" s="4" t="s">
        <v>86</v>
      </c>
      <c r="D95" s="4" t="s">
        <v>64</v>
      </c>
      <c r="E95" s="4"/>
      <c r="F95" s="4"/>
      <c r="G95" s="5">
        <f>G98+G96</f>
        <v>2856.8</v>
      </c>
      <c r="H95" s="5">
        <f>H98+H96</f>
        <v>1548.1</v>
      </c>
      <c r="I95" s="35">
        <f t="shared" si="1"/>
        <v>54.190002800336032</v>
      </c>
    </row>
    <row r="96" spans="1:9" s="17" customFormat="1" ht="31.5" x14ac:dyDescent="0.25">
      <c r="A96" s="33" t="s">
        <v>95</v>
      </c>
      <c r="B96" s="20" t="s">
        <v>9</v>
      </c>
      <c r="C96" s="20" t="s">
        <v>86</v>
      </c>
      <c r="D96" s="20" t="s">
        <v>64</v>
      </c>
      <c r="E96" s="23" t="s">
        <v>153</v>
      </c>
      <c r="F96" s="24"/>
      <c r="G96" s="25">
        <f>G97</f>
        <v>250</v>
      </c>
      <c r="H96" s="25">
        <f>H97</f>
        <v>150</v>
      </c>
      <c r="I96" s="35">
        <f t="shared" si="1"/>
        <v>60</v>
      </c>
    </row>
    <row r="97" spans="1:9" s="17" customFormat="1" ht="47.25" x14ac:dyDescent="0.25">
      <c r="A97" s="10" t="s">
        <v>18</v>
      </c>
      <c r="B97" s="11" t="s">
        <v>9</v>
      </c>
      <c r="C97" s="11" t="s">
        <v>86</v>
      </c>
      <c r="D97" s="11" t="s">
        <v>64</v>
      </c>
      <c r="E97" s="22" t="s">
        <v>153</v>
      </c>
      <c r="F97" s="18" t="s">
        <v>19</v>
      </c>
      <c r="G97" s="26">
        <v>250</v>
      </c>
      <c r="H97" s="34">
        <v>150</v>
      </c>
      <c r="I97" s="35">
        <f t="shared" si="1"/>
        <v>60</v>
      </c>
    </row>
    <row r="98" spans="1:9" ht="15.75" x14ac:dyDescent="0.25">
      <c r="A98" s="7" t="s">
        <v>100</v>
      </c>
      <c r="B98" s="8" t="s">
        <v>9</v>
      </c>
      <c r="C98" s="8" t="s">
        <v>86</v>
      </c>
      <c r="D98" s="8" t="s">
        <v>64</v>
      </c>
      <c r="E98" s="8" t="s">
        <v>101</v>
      </c>
      <c r="F98" s="8"/>
      <c r="G98" s="9">
        <f>G99</f>
        <v>2606.8000000000002</v>
      </c>
      <c r="H98" s="9">
        <f>H99</f>
        <v>1398.1</v>
      </c>
      <c r="I98" s="35">
        <f t="shared" si="1"/>
        <v>53.632806506061058</v>
      </c>
    </row>
    <row r="99" spans="1:9" ht="78.75" x14ac:dyDescent="0.25">
      <c r="A99" s="10" t="s">
        <v>102</v>
      </c>
      <c r="B99" s="11" t="s">
        <v>9</v>
      </c>
      <c r="C99" s="11" t="s">
        <v>86</v>
      </c>
      <c r="D99" s="11" t="s">
        <v>64</v>
      </c>
      <c r="E99" s="11" t="s">
        <v>101</v>
      </c>
      <c r="F99" s="11" t="s">
        <v>103</v>
      </c>
      <c r="G99" s="12">
        <v>2606.8000000000002</v>
      </c>
      <c r="H99" s="34">
        <v>1398.1</v>
      </c>
      <c r="I99" s="35">
        <f t="shared" si="1"/>
        <v>53.632806506061058</v>
      </c>
    </row>
    <row r="100" spans="1:9" ht="15.75" x14ac:dyDescent="0.25">
      <c r="A100" s="6" t="s">
        <v>104</v>
      </c>
      <c r="B100" s="4" t="s">
        <v>9</v>
      </c>
      <c r="C100" s="4" t="s">
        <v>86</v>
      </c>
      <c r="D100" s="4" t="s">
        <v>66</v>
      </c>
      <c r="E100" s="4"/>
      <c r="F100" s="4"/>
      <c r="G100" s="5">
        <f>G101+G103+G105+G107+G111+G113+G109</f>
        <v>12646.600000000002</v>
      </c>
      <c r="H100" s="5">
        <f>H101+H103+H105+H107+H111+H113+H109</f>
        <v>7975.9</v>
      </c>
      <c r="I100" s="35">
        <f t="shared" si="1"/>
        <v>63.067543845776719</v>
      </c>
    </row>
    <row r="101" spans="1:9" ht="15.75" x14ac:dyDescent="0.25">
      <c r="A101" s="7" t="s">
        <v>105</v>
      </c>
      <c r="B101" s="8" t="s">
        <v>9</v>
      </c>
      <c r="C101" s="8" t="s">
        <v>86</v>
      </c>
      <c r="D101" s="8" t="s">
        <v>66</v>
      </c>
      <c r="E101" s="8" t="s">
        <v>106</v>
      </c>
      <c r="F101" s="8"/>
      <c r="G101" s="9">
        <f>G102</f>
        <v>2419.1</v>
      </c>
      <c r="H101" s="9">
        <f>H102</f>
        <v>1146.4000000000001</v>
      </c>
      <c r="I101" s="35">
        <f t="shared" si="1"/>
        <v>47.389525029969832</v>
      </c>
    </row>
    <row r="102" spans="1:9" ht="47.25" x14ac:dyDescent="0.25">
      <c r="A102" s="10" t="s">
        <v>18</v>
      </c>
      <c r="B102" s="11" t="s">
        <v>9</v>
      </c>
      <c r="C102" s="11" t="s">
        <v>86</v>
      </c>
      <c r="D102" s="11" t="s">
        <v>66</v>
      </c>
      <c r="E102" s="11" t="s">
        <v>106</v>
      </c>
      <c r="F102" s="11" t="s">
        <v>19</v>
      </c>
      <c r="G102" s="12">
        <v>2419.1</v>
      </c>
      <c r="H102" s="34">
        <v>1146.4000000000001</v>
      </c>
      <c r="I102" s="35">
        <f t="shared" si="1"/>
        <v>47.389525029969832</v>
      </c>
    </row>
    <row r="103" spans="1:9" ht="15.75" x14ac:dyDescent="0.25">
      <c r="A103" s="7" t="s">
        <v>107</v>
      </c>
      <c r="B103" s="8" t="s">
        <v>9</v>
      </c>
      <c r="C103" s="8" t="s">
        <v>86</v>
      </c>
      <c r="D103" s="8" t="s">
        <v>66</v>
      </c>
      <c r="E103" s="8" t="s">
        <v>108</v>
      </c>
      <c r="F103" s="8"/>
      <c r="G103" s="9">
        <f>G104</f>
        <v>191.9</v>
      </c>
      <c r="H103" s="9">
        <f>H104</f>
        <v>191.9</v>
      </c>
      <c r="I103" s="35">
        <f t="shared" si="1"/>
        <v>100</v>
      </c>
    </row>
    <row r="104" spans="1:9" ht="47.25" x14ac:dyDescent="0.25">
      <c r="A104" s="10" t="s">
        <v>18</v>
      </c>
      <c r="B104" s="11" t="s">
        <v>9</v>
      </c>
      <c r="C104" s="11" t="s">
        <v>86</v>
      </c>
      <c r="D104" s="11" t="s">
        <v>66</v>
      </c>
      <c r="E104" s="11" t="s">
        <v>108</v>
      </c>
      <c r="F104" s="11" t="s">
        <v>19</v>
      </c>
      <c r="G104" s="12">
        <v>191.9</v>
      </c>
      <c r="H104" s="34">
        <v>191.9</v>
      </c>
      <c r="I104" s="35">
        <f t="shared" si="1"/>
        <v>100</v>
      </c>
    </row>
    <row r="105" spans="1:9" ht="15.75" x14ac:dyDescent="0.25">
      <c r="A105" s="7" t="s">
        <v>109</v>
      </c>
      <c r="B105" s="8" t="s">
        <v>9</v>
      </c>
      <c r="C105" s="8" t="s">
        <v>86</v>
      </c>
      <c r="D105" s="8" t="s">
        <v>66</v>
      </c>
      <c r="E105" s="8" t="s">
        <v>110</v>
      </c>
      <c r="F105" s="8"/>
      <c r="G105" s="9">
        <f>G106</f>
        <v>7453.2</v>
      </c>
      <c r="H105" s="9">
        <f>H106</f>
        <v>4093.7</v>
      </c>
      <c r="I105" s="35">
        <f t="shared" si="1"/>
        <v>54.925401169967259</v>
      </c>
    </row>
    <row r="106" spans="1:9" ht="47.25" x14ac:dyDescent="0.25">
      <c r="A106" s="10" t="s">
        <v>18</v>
      </c>
      <c r="B106" s="11" t="s">
        <v>9</v>
      </c>
      <c r="C106" s="11" t="s">
        <v>86</v>
      </c>
      <c r="D106" s="11" t="s">
        <v>66</v>
      </c>
      <c r="E106" s="11" t="s">
        <v>110</v>
      </c>
      <c r="F106" s="11" t="s">
        <v>19</v>
      </c>
      <c r="G106" s="12">
        <v>7453.2</v>
      </c>
      <c r="H106" s="34">
        <v>4093.7</v>
      </c>
      <c r="I106" s="35">
        <f t="shared" si="1"/>
        <v>54.925401169967259</v>
      </c>
    </row>
    <row r="107" spans="1:9" ht="47.25" x14ac:dyDescent="0.25">
      <c r="A107" s="7" t="s">
        <v>111</v>
      </c>
      <c r="B107" s="8" t="s">
        <v>9</v>
      </c>
      <c r="C107" s="8" t="s">
        <v>86</v>
      </c>
      <c r="D107" s="8" t="s">
        <v>66</v>
      </c>
      <c r="E107" s="8" t="s">
        <v>112</v>
      </c>
      <c r="F107" s="8"/>
      <c r="G107" s="9">
        <f>G108</f>
        <v>1000</v>
      </c>
      <c r="H107" s="9">
        <f>H108</f>
        <v>1000</v>
      </c>
      <c r="I107" s="35">
        <f t="shared" si="1"/>
        <v>100</v>
      </c>
    </row>
    <row r="108" spans="1:9" ht="47.25" x14ac:dyDescent="0.25">
      <c r="A108" s="37" t="s">
        <v>18</v>
      </c>
      <c r="B108" s="11" t="s">
        <v>9</v>
      </c>
      <c r="C108" s="11" t="s">
        <v>86</v>
      </c>
      <c r="D108" s="11" t="s">
        <v>66</v>
      </c>
      <c r="E108" s="11" t="s">
        <v>112</v>
      </c>
      <c r="F108" s="11" t="s">
        <v>19</v>
      </c>
      <c r="G108" s="12">
        <v>1000</v>
      </c>
      <c r="H108" s="34">
        <v>1000</v>
      </c>
      <c r="I108" s="35">
        <f t="shared" si="1"/>
        <v>100</v>
      </c>
    </row>
    <row r="109" spans="1:9" s="17" customFormat="1" ht="31.5" x14ac:dyDescent="0.25">
      <c r="A109" s="19" t="s">
        <v>161</v>
      </c>
      <c r="B109" s="8" t="s">
        <v>9</v>
      </c>
      <c r="C109" s="8" t="s">
        <v>86</v>
      </c>
      <c r="D109" s="8" t="s">
        <v>66</v>
      </c>
      <c r="E109" s="36" t="s">
        <v>160</v>
      </c>
      <c r="F109" s="8"/>
      <c r="G109" s="12">
        <f>G110</f>
        <v>200</v>
      </c>
      <c r="H109" s="12">
        <f>H110</f>
        <v>200</v>
      </c>
      <c r="I109" s="35">
        <f t="shared" si="1"/>
        <v>100</v>
      </c>
    </row>
    <row r="110" spans="1:9" s="17" customFormat="1" ht="47.25" x14ac:dyDescent="0.25">
      <c r="A110" s="10" t="s">
        <v>18</v>
      </c>
      <c r="B110" s="11" t="s">
        <v>9</v>
      </c>
      <c r="C110" s="11" t="s">
        <v>86</v>
      </c>
      <c r="D110" s="11" t="s">
        <v>66</v>
      </c>
      <c r="E110" s="21" t="s">
        <v>160</v>
      </c>
      <c r="F110" s="11" t="s">
        <v>19</v>
      </c>
      <c r="G110" s="12">
        <v>200</v>
      </c>
      <c r="H110" s="34">
        <v>200</v>
      </c>
      <c r="I110" s="35">
        <f t="shared" si="1"/>
        <v>100</v>
      </c>
    </row>
    <row r="111" spans="1:9" ht="31.5" x14ac:dyDescent="0.25">
      <c r="A111" s="7" t="s">
        <v>95</v>
      </c>
      <c r="B111" s="8" t="s">
        <v>9</v>
      </c>
      <c r="C111" s="8" t="s">
        <v>86</v>
      </c>
      <c r="D111" s="8" t="s">
        <v>66</v>
      </c>
      <c r="E111" s="8" t="s">
        <v>144</v>
      </c>
      <c r="F111" s="8"/>
      <c r="G111" s="9">
        <f>G112</f>
        <v>122.7</v>
      </c>
      <c r="H111" s="9">
        <f>H112</f>
        <v>84.2</v>
      </c>
      <c r="I111" s="35">
        <f t="shared" si="1"/>
        <v>68.622656886715575</v>
      </c>
    </row>
    <row r="112" spans="1:9" ht="47.25" x14ac:dyDescent="0.25">
      <c r="A112" s="10" t="s">
        <v>18</v>
      </c>
      <c r="B112" s="11" t="s">
        <v>9</v>
      </c>
      <c r="C112" s="11" t="s">
        <v>86</v>
      </c>
      <c r="D112" s="11" t="s">
        <v>66</v>
      </c>
      <c r="E112" s="11" t="s">
        <v>144</v>
      </c>
      <c r="F112" s="11" t="s">
        <v>19</v>
      </c>
      <c r="G112" s="12">
        <v>122.7</v>
      </c>
      <c r="H112" s="34">
        <v>84.2</v>
      </c>
      <c r="I112" s="35">
        <f t="shared" si="1"/>
        <v>68.622656886715575</v>
      </c>
    </row>
    <row r="113" spans="1:9" ht="126" x14ac:dyDescent="0.25">
      <c r="A113" s="7" t="s">
        <v>113</v>
      </c>
      <c r="B113" s="8" t="s">
        <v>9</v>
      </c>
      <c r="C113" s="8" t="s">
        <v>86</v>
      </c>
      <c r="D113" s="8" t="s">
        <v>66</v>
      </c>
      <c r="E113" s="8" t="s">
        <v>114</v>
      </c>
      <c r="F113" s="8"/>
      <c r="G113" s="9">
        <f>G114</f>
        <v>1259.7</v>
      </c>
      <c r="H113" s="9">
        <f>H114</f>
        <v>1259.7</v>
      </c>
      <c r="I113" s="35">
        <f t="shared" si="1"/>
        <v>100</v>
      </c>
    </row>
    <row r="114" spans="1:9" ht="47.25" x14ac:dyDescent="0.25">
      <c r="A114" s="10" t="s">
        <v>18</v>
      </c>
      <c r="B114" s="11" t="s">
        <v>9</v>
      </c>
      <c r="C114" s="11" t="s">
        <v>86</v>
      </c>
      <c r="D114" s="11" t="s">
        <v>66</v>
      </c>
      <c r="E114" s="11" t="s">
        <v>114</v>
      </c>
      <c r="F114" s="11" t="s">
        <v>19</v>
      </c>
      <c r="G114" s="12">
        <v>1259.7</v>
      </c>
      <c r="H114" s="34">
        <v>1259.7</v>
      </c>
      <c r="I114" s="35">
        <f t="shared" si="1"/>
        <v>100</v>
      </c>
    </row>
    <row r="115" spans="1:9" ht="15.75" x14ac:dyDescent="0.25">
      <c r="A115" s="6" t="s">
        <v>115</v>
      </c>
      <c r="B115" s="4" t="s">
        <v>9</v>
      </c>
      <c r="C115" s="4" t="s">
        <v>42</v>
      </c>
      <c r="D115" s="4" t="s">
        <v>12</v>
      </c>
      <c r="E115" s="4"/>
      <c r="F115" s="4"/>
      <c r="G115" s="5">
        <f t="shared" ref="G115:H117" si="2">G116</f>
        <v>317.10000000000002</v>
      </c>
      <c r="H115" s="5">
        <f t="shared" si="2"/>
        <v>308</v>
      </c>
      <c r="I115" s="35">
        <f t="shared" si="1"/>
        <v>97.130242825607056</v>
      </c>
    </row>
    <row r="116" spans="1:9" ht="15.75" x14ac:dyDescent="0.25">
      <c r="A116" s="6" t="s">
        <v>116</v>
      </c>
      <c r="B116" s="4" t="s">
        <v>9</v>
      </c>
      <c r="C116" s="4" t="s">
        <v>42</v>
      </c>
      <c r="D116" s="4" t="s">
        <v>42</v>
      </c>
      <c r="E116" s="4"/>
      <c r="F116" s="4"/>
      <c r="G116" s="5">
        <f t="shared" si="2"/>
        <v>317.10000000000002</v>
      </c>
      <c r="H116" s="5">
        <f t="shared" si="2"/>
        <v>308</v>
      </c>
      <c r="I116" s="35">
        <f t="shared" si="1"/>
        <v>97.130242825607056</v>
      </c>
    </row>
    <row r="117" spans="1:9" ht="63" x14ac:dyDescent="0.25">
      <c r="A117" s="7" t="s">
        <v>117</v>
      </c>
      <c r="B117" s="8" t="s">
        <v>9</v>
      </c>
      <c r="C117" s="8" t="s">
        <v>42</v>
      </c>
      <c r="D117" s="8" t="s">
        <v>42</v>
      </c>
      <c r="E117" s="8" t="s">
        <v>118</v>
      </c>
      <c r="F117" s="8"/>
      <c r="G117" s="9">
        <f t="shared" si="2"/>
        <v>317.10000000000002</v>
      </c>
      <c r="H117" s="9">
        <f t="shared" si="2"/>
        <v>308</v>
      </c>
      <c r="I117" s="35">
        <f t="shared" si="1"/>
        <v>97.130242825607056</v>
      </c>
    </row>
    <row r="118" spans="1:9" ht="31.5" x14ac:dyDescent="0.25">
      <c r="A118" s="10" t="s">
        <v>119</v>
      </c>
      <c r="B118" s="11" t="s">
        <v>9</v>
      </c>
      <c r="C118" s="11" t="s">
        <v>42</v>
      </c>
      <c r="D118" s="11" t="s">
        <v>42</v>
      </c>
      <c r="E118" s="11" t="s">
        <v>118</v>
      </c>
      <c r="F118" s="11" t="s">
        <v>120</v>
      </c>
      <c r="G118" s="12">
        <v>317.10000000000002</v>
      </c>
      <c r="H118" s="34">
        <v>308</v>
      </c>
      <c r="I118" s="35">
        <f t="shared" si="1"/>
        <v>97.130242825607056</v>
      </c>
    </row>
    <row r="119" spans="1:9" ht="15.75" x14ac:dyDescent="0.25">
      <c r="A119" s="6" t="s">
        <v>122</v>
      </c>
      <c r="B119" s="4" t="s">
        <v>9</v>
      </c>
      <c r="C119" s="4" t="s">
        <v>121</v>
      </c>
      <c r="D119" s="4" t="s">
        <v>12</v>
      </c>
      <c r="E119" s="4"/>
      <c r="F119" s="4"/>
      <c r="G119" s="5">
        <f>G120+G129</f>
        <v>14165</v>
      </c>
      <c r="H119" s="5">
        <f>H120+H129</f>
        <v>8552.6</v>
      </c>
      <c r="I119" s="35">
        <f t="shared" si="1"/>
        <v>60.378397458524532</v>
      </c>
    </row>
    <row r="120" spans="1:9" ht="15.75" x14ac:dyDescent="0.25">
      <c r="A120" s="6" t="s">
        <v>123</v>
      </c>
      <c r="B120" s="4" t="s">
        <v>9</v>
      </c>
      <c r="C120" s="4" t="s">
        <v>121</v>
      </c>
      <c r="D120" s="4" t="s">
        <v>11</v>
      </c>
      <c r="E120" s="4"/>
      <c r="F120" s="4"/>
      <c r="G120" s="5">
        <f>G121+G125+G127</f>
        <v>13430</v>
      </c>
      <c r="H120" s="5">
        <f>H121+H125+H127</f>
        <v>8010.2</v>
      </c>
      <c r="I120" s="35">
        <f t="shared" si="1"/>
        <v>59.644080416976919</v>
      </c>
    </row>
    <row r="121" spans="1:9" ht="31.5" x14ac:dyDescent="0.25">
      <c r="A121" s="7" t="s">
        <v>81</v>
      </c>
      <c r="B121" s="8" t="s">
        <v>9</v>
      </c>
      <c r="C121" s="8" t="s">
        <v>121</v>
      </c>
      <c r="D121" s="8" t="s">
        <v>11</v>
      </c>
      <c r="E121" s="8" t="s">
        <v>124</v>
      </c>
      <c r="F121" s="8"/>
      <c r="G121" s="9">
        <f>G122+G123+G124</f>
        <v>6883.7</v>
      </c>
      <c r="H121" s="9">
        <f>H122+H123+H124</f>
        <v>4382.3999999999996</v>
      </c>
      <c r="I121" s="35">
        <f t="shared" si="1"/>
        <v>63.663436814503825</v>
      </c>
    </row>
    <row r="122" spans="1:9" ht="31.5" x14ac:dyDescent="0.25">
      <c r="A122" s="10" t="s">
        <v>119</v>
      </c>
      <c r="B122" s="11" t="s">
        <v>9</v>
      </c>
      <c r="C122" s="11" t="s">
        <v>121</v>
      </c>
      <c r="D122" s="11" t="s">
        <v>11</v>
      </c>
      <c r="E122" s="11" t="s">
        <v>124</v>
      </c>
      <c r="F122" s="11" t="s">
        <v>120</v>
      </c>
      <c r="G122" s="12">
        <v>2919.7</v>
      </c>
      <c r="H122" s="34">
        <v>2160.9</v>
      </c>
      <c r="I122" s="35">
        <f t="shared" si="1"/>
        <v>74.011028530328474</v>
      </c>
    </row>
    <row r="123" spans="1:9" ht="47.25" x14ac:dyDescent="0.25">
      <c r="A123" s="10" t="s">
        <v>18</v>
      </c>
      <c r="B123" s="11" t="s">
        <v>9</v>
      </c>
      <c r="C123" s="11" t="s">
        <v>121</v>
      </c>
      <c r="D123" s="11" t="s">
        <v>11</v>
      </c>
      <c r="E123" s="11" t="s">
        <v>124</v>
      </c>
      <c r="F123" s="11" t="s">
        <v>19</v>
      </c>
      <c r="G123" s="12">
        <v>3959</v>
      </c>
      <c r="H123" s="34">
        <v>2216.5</v>
      </c>
      <c r="I123" s="35">
        <f t="shared" si="1"/>
        <v>55.986360191967663</v>
      </c>
    </row>
    <row r="124" spans="1:9" ht="31.5" x14ac:dyDescent="0.25">
      <c r="A124" s="10" t="s">
        <v>24</v>
      </c>
      <c r="B124" s="11" t="s">
        <v>9</v>
      </c>
      <c r="C124" s="11" t="s">
        <v>121</v>
      </c>
      <c r="D124" s="11" t="s">
        <v>11</v>
      </c>
      <c r="E124" s="11" t="s">
        <v>124</v>
      </c>
      <c r="F124" s="11" t="s">
        <v>25</v>
      </c>
      <c r="G124" s="12">
        <v>5</v>
      </c>
      <c r="H124" s="34">
        <v>5</v>
      </c>
      <c r="I124" s="35">
        <f t="shared" si="1"/>
        <v>100</v>
      </c>
    </row>
    <row r="125" spans="1:9" ht="141.75" x14ac:dyDescent="0.25">
      <c r="A125" s="13" t="s">
        <v>125</v>
      </c>
      <c r="B125" s="8" t="s">
        <v>9</v>
      </c>
      <c r="C125" s="8" t="s">
        <v>121</v>
      </c>
      <c r="D125" s="8" t="s">
        <v>11</v>
      </c>
      <c r="E125" s="8" t="s">
        <v>126</v>
      </c>
      <c r="F125" s="8"/>
      <c r="G125" s="9">
        <f>G126</f>
        <v>6283.1</v>
      </c>
      <c r="H125" s="9">
        <f>H126</f>
        <v>3364.6</v>
      </c>
      <c r="I125" s="35">
        <f t="shared" si="1"/>
        <v>53.549999204214473</v>
      </c>
    </row>
    <row r="126" spans="1:9" ht="31.5" x14ac:dyDescent="0.25">
      <c r="A126" s="10" t="s">
        <v>119</v>
      </c>
      <c r="B126" s="11" t="s">
        <v>9</v>
      </c>
      <c r="C126" s="11" t="s">
        <v>121</v>
      </c>
      <c r="D126" s="11" t="s">
        <v>11</v>
      </c>
      <c r="E126" s="11" t="s">
        <v>126</v>
      </c>
      <c r="F126" s="11" t="s">
        <v>120</v>
      </c>
      <c r="G126" s="12">
        <v>6283.1</v>
      </c>
      <c r="H126" s="34">
        <v>3364.6</v>
      </c>
      <c r="I126" s="35">
        <f t="shared" si="1"/>
        <v>53.549999204214473</v>
      </c>
    </row>
    <row r="127" spans="1:9" ht="47.25" x14ac:dyDescent="0.25">
      <c r="A127" s="7" t="s">
        <v>111</v>
      </c>
      <c r="B127" s="8" t="s">
        <v>9</v>
      </c>
      <c r="C127" s="8" t="s">
        <v>121</v>
      </c>
      <c r="D127" s="8" t="s">
        <v>11</v>
      </c>
      <c r="E127" s="8" t="s">
        <v>127</v>
      </c>
      <c r="F127" s="8"/>
      <c r="G127" s="9">
        <f>G128</f>
        <v>263.2</v>
      </c>
      <c r="H127" s="9">
        <f>H128</f>
        <v>263.2</v>
      </c>
      <c r="I127" s="35">
        <f t="shared" si="1"/>
        <v>100</v>
      </c>
    </row>
    <row r="128" spans="1:9" ht="47.25" x14ac:dyDescent="0.25">
      <c r="A128" s="10" t="s">
        <v>18</v>
      </c>
      <c r="B128" s="11" t="s">
        <v>9</v>
      </c>
      <c r="C128" s="11" t="s">
        <v>121</v>
      </c>
      <c r="D128" s="11" t="s">
        <v>11</v>
      </c>
      <c r="E128" s="11" t="s">
        <v>127</v>
      </c>
      <c r="F128" s="11" t="s">
        <v>19</v>
      </c>
      <c r="G128" s="12">
        <v>263.2</v>
      </c>
      <c r="H128" s="34">
        <v>263.2</v>
      </c>
      <c r="I128" s="35">
        <f t="shared" si="1"/>
        <v>100</v>
      </c>
    </row>
    <row r="129" spans="1:9" ht="31.5" x14ac:dyDescent="0.25">
      <c r="A129" s="6" t="s">
        <v>128</v>
      </c>
      <c r="B129" s="4" t="s">
        <v>9</v>
      </c>
      <c r="C129" s="4" t="s">
        <v>121</v>
      </c>
      <c r="D129" s="4" t="s">
        <v>14</v>
      </c>
      <c r="E129" s="4"/>
      <c r="F129" s="4"/>
      <c r="G129" s="5">
        <f>G130</f>
        <v>735</v>
      </c>
      <c r="H129" s="5">
        <f>H130</f>
        <v>542.4</v>
      </c>
      <c r="I129" s="35">
        <f t="shared" si="1"/>
        <v>73.795918367346928</v>
      </c>
    </row>
    <row r="130" spans="1:9" ht="31.5" x14ac:dyDescent="0.25">
      <c r="A130" s="7" t="s">
        <v>129</v>
      </c>
      <c r="B130" s="8" t="s">
        <v>9</v>
      </c>
      <c r="C130" s="8" t="s">
        <v>121</v>
      </c>
      <c r="D130" s="8" t="s">
        <v>14</v>
      </c>
      <c r="E130" s="8" t="s">
        <v>130</v>
      </c>
      <c r="F130" s="8"/>
      <c r="G130" s="9">
        <f>G131+G132</f>
        <v>735</v>
      </c>
      <c r="H130" s="9">
        <f>H131+H132</f>
        <v>542.4</v>
      </c>
      <c r="I130" s="35">
        <f t="shared" si="1"/>
        <v>73.795918367346928</v>
      </c>
    </row>
    <row r="131" spans="1:9" ht="31.5" x14ac:dyDescent="0.25">
      <c r="A131" s="10" t="s">
        <v>119</v>
      </c>
      <c r="B131" s="11" t="s">
        <v>9</v>
      </c>
      <c r="C131" s="11" t="s">
        <v>121</v>
      </c>
      <c r="D131" s="11" t="s">
        <v>14</v>
      </c>
      <c r="E131" s="11" t="s">
        <v>130</v>
      </c>
      <c r="F131" s="11" t="s">
        <v>120</v>
      </c>
      <c r="G131" s="12">
        <v>500</v>
      </c>
      <c r="H131" s="34">
        <v>361.9</v>
      </c>
      <c r="I131" s="35">
        <f t="shared" si="1"/>
        <v>72.38</v>
      </c>
    </row>
    <row r="132" spans="1:9" ht="47.25" x14ac:dyDescent="0.25">
      <c r="A132" s="10" t="s">
        <v>18</v>
      </c>
      <c r="B132" s="11" t="s">
        <v>9</v>
      </c>
      <c r="C132" s="11" t="s">
        <v>121</v>
      </c>
      <c r="D132" s="11" t="s">
        <v>14</v>
      </c>
      <c r="E132" s="11" t="s">
        <v>130</v>
      </c>
      <c r="F132" s="11" t="s">
        <v>19</v>
      </c>
      <c r="G132" s="12">
        <v>235</v>
      </c>
      <c r="H132" s="34">
        <v>180.5</v>
      </c>
      <c r="I132" s="35">
        <f t="shared" si="1"/>
        <v>76.808510638297875</v>
      </c>
    </row>
    <row r="133" spans="1:9" ht="15.75" x14ac:dyDescent="0.25">
      <c r="A133" s="6" t="s">
        <v>131</v>
      </c>
      <c r="B133" s="4" t="s">
        <v>9</v>
      </c>
      <c r="C133" s="4" t="s">
        <v>75</v>
      </c>
      <c r="D133" s="4" t="s">
        <v>12</v>
      </c>
      <c r="E133" s="4"/>
      <c r="F133" s="4"/>
      <c r="G133" s="5">
        <f t="shared" ref="G133:H135" si="3">G134</f>
        <v>139.9</v>
      </c>
      <c r="H133" s="5">
        <f t="shared" si="3"/>
        <v>101.8</v>
      </c>
      <c r="I133" s="35">
        <f t="shared" si="1"/>
        <v>72.766261615439603</v>
      </c>
    </row>
    <row r="134" spans="1:9" ht="15.75" x14ac:dyDescent="0.25">
      <c r="A134" s="6" t="s">
        <v>132</v>
      </c>
      <c r="B134" s="4" t="s">
        <v>9</v>
      </c>
      <c r="C134" s="4" t="s">
        <v>75</v>
      </c>
      <c r="D134" s="4" t="s">
        <v>11</v>
      </c>
      <c r="E134" s="4"/>
      <c r="F134" s="4"/>
      <c r="G134" s="5">
        <f t="shared" si="3"/>
        <v>139.9</v>
      </c>
      <c r="H134" s="5">
        <f t="shared" si="3"/>
        <v>101.8</v>
      </c>
      <c r="I134" s="35">
        <f t="shared" si="1"/>
        <v>72.766261615439603</v>
      </c>
    </row>
    <row r="135" spans="1:9" ht="47.25" x14ac:dyDescent="0.25">
      <c r="A135" s="7" t="s">
        <v>133</v>
      </c>
      <c r="B135" s="8" t="s">
        <v>9</v>
      </c>
      <c r="C135" s="8" t="s">
        <v>75</v>
      </c>
      <c r="D135" s="8" t="s">
        <v>11</v>
      </c>
      <c r="E135" s="8" t="s">
        <v>134</v>
      </c>
      <c r="F135" s="8"/>
      <c r="G135" s="9">
        <f t="shared" si="3"/>
        <v>139.9</v>
      </c>
      <c r="H135" s="9">
        <f t="shared" si="3"/>
        <v>101.8</v>
      </c>
      <c r="I135" s="35">
        <f t="shared" si="1"/>
        <v>72.766261615439603</v>
      </c>
    </row>
    <row r="136" spans="1:9" ht="31.5" x14ac:dyDescent="0.25">
      <c r="A136" s="10" t="s">
        <v>135</v>
      </c>
      <c r="B136" s="11" t="s">
        <v>9</v>
      </c>
      <c r="C136" s="11" t="s">
        <v>75</v>
      </c>
      <c r="D136" s="11" t="s">
        <v>11</v>
      </c>
      <c r="E136" s="11" t="s">
        <v>134</v>
      </c>
      <c r="F136" s="11" t="s">
        <v>136</v>
      </c>
      <c r="G136" s="12">
        <v>139.9</v>
      </c>
      <c r="H136" s="34">
        <v>101.8</v>
      </c>
      <c r="I136" s="35">
        <f t="shared" si="1"/>
        <v>72.766261615439603</v>
      </c>
    </row>
    <row r="137" spans="1:9" ht="15.75" x14ac:dyDescent="0.25">
      <c r="A137" s="6" t="s">
        <v>137</v>
      </c>
      <c r="B137" s="4" t="s">
        <v>9</v>
      </c>
      <c r="C137" s="4" t="s">
        <v>48</v>
      </c>
      <c r="D137" s="4" t="s">
        <v>12</v>
      </c>
      <c r="E137" s="4"/>
      <c r="F137" s="4"/>
      <c r="G137" s="5">
        <f>G138</f>
        <v>8783.2999999999993</v>
      </c>
      <c r="H137" s="5">
        <f>H138</f>
        <v>5160.7000000000007</v>
      </c>
      <c r="I137" s="35">
        <f t="shared" si="1"/>
        <v>58.755820705201934</v>
      </c>
    </row>
    <row r="138" spans="1:9" ht="15.75" x14ac:dyDescent="0.25">
      <c r="A138" s="6" t="s">
        <v>138</v>
      </c>
      <c r="B138" s="4" t="s">
        <v>9</v>
      </c>
      <c r="C138" s="4" t="s">
        <v>48</v>
      </c>
      <c r="D138" s="4" t="s">
        <v>11</v>
      </c>
      <c r="E138" s="4"/>
      <c r="F138" s="4"/>
      <c r="G138" s="5">
        <f>G139+G142</f>
        <v>8783.2999999999993</v>
      </c>
      <c r="H138" s="5">
        <f>H139+H142</f>
        <v>5160.7000000000007</v>
      </c>
      <c r="I138" s="35">
        <f t="shared" si="1"/>
        <v>58.755820705201934</v>
      </c>
    </row>
    <row r="139" spans="1:9" ht="31.5" x14ac:dyDescent="0.25">
      <c r="A139" s="7" t="s">
        <v>81</v>
      </c>
      <c r="B139" s="8" t="s">
        <v>9</v>
      </c>
      <c r="C139" s="8" t="s">
        <v>48</v>
      </c>
      <c r="D139" s="8" t="s">
        <v>11</v>
      </c>
      <c r="E139" s="8" t="s">
        <v>139</v>
      </c>
      <c r="F139" s="8"/>
      <c r="G139" s="9">
        <f>G140+G141</f>
        <v>8573.2999999999993</v>
      </c>
      <c r="H139" s="9">
        <f>H140+H141</f>
        <v>5012.6000000000004</v>
      </c>
      <c r="I139" s="35">
        <f t="shared" si="1"/>
        <v>58.467567914338716</v>
      </c>
    </row>
    <row r="140" spans="1:9" ht="31.5" x14ac:dyDescent="0.25">
      <c r="A140" s="10" t="s">
        <v>119</v>
      </c>
      <c r="B140" s="11" t="s">
        <v>9</v>
      </c>
      <c r="C140" s="11" t="s">
        <v>48</v>
      </c>
      <c r="D140" s="11" t="s">
        <v>11</v>
      </c>
      <c r="E140" s="11" t="s">
        <v>139</v>
      </c>
      <c r="F140" s="11" t="s">
        <v>120</v>
      </c>
      <c r="G140" s="12">
        <v>4439.5</v>
      </c>
      <c r="H140" s="34">
        <v>2987.3</v>
      </c>
      <c r="I140" s="35">
        <f t="shared" si="1"/>
        <v>67.289109133911481</v>
      </c>
    </row>
    <row r="141" spans="1:9" ht="47.25" x14ac:dyDescent="0.25">
      <c r="A141" s="10" t="s">
        <v>18</v>
      </c>
      <c r="B141" s="11" t="s">
        <v>9</v>
      </c>
      <c r="C141" s="11" t="s">
        <v>48</v>
      </c>
      <c r="D141" s="11" t="s">
        <v>11</v>
      </c>
      <c r="E141" s="11" t="s">
        <v>139</v>
      </c>
      <c r="F141" s="11" t="s">
        <v>19</v>
      </c>
      <c r="G141" s="12">
        <v>4133.8</v>
      </c>
      <c r="H141" s="34">
        <v>2025.3</v>
      </c>
      <c r="I141" s="35">
        <f t="shared" si="1"/>
        <v>48.993662005902557</v>
      </c>
    </row>
    <row r="142" spans="1:9" ht="31.5" x14ac:dyDescent="0.25">
      <c r="A142" s="7" t="s">
        <v>140</v>
      </c>
      <c r="B142" s="8" t="s">
        <v>9</v>
      </c>
      <c r="C142" s="8" t="s">
        <v>48</v>
      </c>
      <c r="D142" s="8" t="s">
        <v>11</v>
      </c>
      <c r="E142" s="8" t="s">
        <v>141</v>
      </c>
      <c r="F142" s="8"/>
      <c r="G142" s="9">
        <f>G143+G144</f>
        <v>210</v>
      </c>
      <c r="H142" s="9">
        <f>H143+H144</f>
        <v>148.1</v>
      </c>
      <c r="I142" s="35">
        <f t="shared" si="1"/>
        <v>70.523809523809518</v>
      </c>
    </row>
    <row r="143" spans="1:9" ht="31.5" x14ac:dyDescent="0.25">
      <c r="A143" s="10" t="s">
        <v>119</v>
      </c>
      <c r="B143" s="11" t="s">
        <v>9</v>
      </c>
      <c r="C143" s="11" t="s">
        <v>48</v>
      </c>
      <c r="D143" s="11" t="s">
        <v>11</v>
      </c>
      <c r="E143" s="11" t="s">
        <v>141</v>
      </c>
      <c r="F143" s="11" t="s">
        <v>120</v>
      </c>
      <c r="G143" s="12">
        <v>140</v>
      </c>
      <c r="H143" s="34">
        <v>100.3</v>
      </c>
      <c r="I143" s="35">
        <f t="shared" si="1"/>
        <v>71.642857142857139</v>
      </c>
    </row>
    <row r="144" spans="1:9" ht="47.25" x14ac:dyDescent="0.25">
      <c r="A144" s="10" t="s">
        <v>18</v>
      </c>
      <c r="B144" s="11" t="s">
        <v>9</v>
      </c>
      <c r="C144" s="11" t="s">
        <v>48</v>
      </c>
      <c r="D144" s="11" t="s">
        <v>11</v>
      </c>
      <c r="E144" s="11" t="s">
        <v>141</v>
      </c>
      <c r="F144" s="11" t="s">
        <v>19</v>
      </c>
      <c r="G144" s="12">
        <v>70</v>
      </c>
      <c r="H144" s="34">
        <v>47.8</v>
      </c>
      <c r="I144" s="35">
        <f t="shared" si="1"/>
        <v>68.285714285714278</v>
      </c>
    </row>
  </sheetData>
  <mergeCells count="10">
    <mergeCell ref="H11:H12"/>
    <mergeCell ref="I11:I12"/>
    <mergeCell ref="A8:G8"/>
    <mergeCell ref="D11:D12"/>
    <mergeCell ref="A11:A12"/>
    <mergeCell ref="B11:B12"/>
    <mergeCell ref="C11:C12"/>
    <mergeCell ref="G11:G12"/>
    <mergeCell ref="E11:E12"/>
    <mergeCell ref="F11:F12"/>
  </mergeCells>
  <pageMargins left="1.1811023622047245" right="0.39370078740157483" top="0" bottom="0" header="0" footer="0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rep:2.55.0.1146</dc:description>
  <cp:lastModifiedBy>Пользователь</cp:lastModifiedBy>
  <cp:lastPrinted>2024-10-07T09:34:05Z</cp:lastPrinted>
  <dcterms:created xsi:type="dcterms:W3CDTF">2023-10-31T11:05:02Z</dcterms:created>
  <dcterms:modified xsi:type="dcterms:W3CDTF">2024-10-07T09:43:25Z</dcterms:modified>
</cp:coreProperties>
</file>