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ОТЧЕТНОСТЬ КСП\Отчетность 2024 год\3 квартал 2024 г\"/>
    </mc:Choice>
  </mc:AlternateContent>
  <bookViews>
    <workbookView xWindow="0" yWindow="0" windowWidth="28800" windowHeight="12300"/>
  </bookViews>
  <sheets>
    <sheet name="2024" sheetId="2" r:id="rId1"/>
  </sheets>
  <calcPr calcId="162913"/>
</workbook>
</file>

<file path=xl/calcChain.xml><?xml version="1.0" encoding="utf-8"?>
<calcChain xmlns="http://schemas.openxmlformats.org/spreadsheetml/2006/main">
  <c r="D22" i="2" l="1"/>
  <c r="D61" i="2"/>
  <c r="D62" i="2"/>
  <c r="D82" i="2" l="1"/>
  <c r="D81" i="2" s="1"/>
  <c r="E81" i="2" s="1"/>
  <c r="D79" i="2"/>
  <c r="E79" i="2" s="1"/>
  <c r="D77" i="2"/>
  <c r="D74" i="2"/>
  <c r="E74" i="2" s="1"/>
  <c r="D72" i="2"/>
  <c r="D69" i="2"/>
  <c r="D68" i="2"/>
  <c r="D64" i="2"/>
  <c r="E61" i="2" s="1"/>
  <c r="D59" i="2"/>
  <c r="D58" i="2" s="1"/>
  <c r="D57" i="2" s="1"/>
  <c r="D55" i="2"/>
  <c r="D54" i="2" s="1"/>
  <c r="D51" i="2"/>
  <c r="D50" i="2" s="1"/>
  <c r="D48" i="2"/>
  <c r="D46" i="2"/>
  <c r="E46" i="2" s="1"/>
  <c r="D41" i="2"/>
  <c r="D40" i="2" s="1"/>
  <c r="D37" i="2"/>
  <c r="D35" i="2"/>
  <c r="E35" i="2" s="1"/>
  <c r="D32" i="2"/>
  <c r="D29" i="2"/>
  <c r="D28" i="2" s="1"/>
  <c r="D21" i="2"/>
  <c r="E21" i="2" s="1"/>
  <c r="D19" i="2"/>
  <c r="D18" i="2" s="1"/>
  <c r="E20" i="2"/>
  <c r="E23" i="2"/>
  <c r="E24" i="2"/>
  <c r="E25" i="2"/>
  <c r="E30" i="2"/>
  <c r="E33" i="2"/>
  <c r="E36" i="2"/>
  <c r="E37" i="2"/>
  <c r="E38" i="2"/>
  <c r="E42" i="2"/>
  <c r="E47" i="2"/>
  <c r="E48" i="2"/>
  <c r="E49" i="2"/>
  <c r="E52" i="2"/>
  <c r="E56" i="2"/>
  <c r="E60" i="2"/>
  <c r="E65" i="2"/>
  <c r="E69" i="2"/>
  <c r="E70" i="2"/>
  <c r="E73" i="2"/>
  <c r="E75" i="2"/>
  <c r="E78" i="2"/>
  <c r="E80" i="2"/>
  <c r="E83" i="2"/>
  <c r="E22" i="2" l="1"/>
  <c r="E82" i="2"/>
  <c r="D76" i="2"/>
  <c r="E76" i="2" s="1"/>
  <c r="E77" i="2"/>
  <c r="D71" i="2"/>
  <c r="E71" i="2" s="1"/>
  <c r="E72" i="2"/>
  <c r="E68" i="2"/>
  <c r="E64" i="2"/>
  <c r="D53" i="2"/>
  <c r="D45" i="2"/>
  <c r="E45" i="2" s="1"/>
  <c r="D44" i="2"/>
  <c r="D39" i="2"/>
  <c r="D34" i="2"/>
  <c r="E34" i="2" s="1"/>
  <c r="D31" i="2"/>
  <c r="E31" i="2" s="1"/>
  <c r="E32" i="2"/>
  <c r="D27" i="2"/>
  <c r="D17" i="2"/>
  <c r="C72" i="2"/>
  <c r="D67" i="2" l="1"/>
  <c r="D66" i="2" s="1"/>
  <c r="E66" i="2" s="1"/>
  <c r="D43" i="2"/>
  <c r="D16" i="2"/>
  <c r="C64" i="2"/>
  <c r="C61" i="2" s="1"/>
  <c r="E67" i="2" l="1"/>
  <c r="D15" i="2"/>
  <c r="C59" i="2"/>
  <c r="C29" i="2"/>
  <c r="C28" i="2" l="1"/>
  <c r="E29" i="2"/>
  <c r="C58" i="2"/>
  <c r="E59" i="2"/>
  <c r="D84" i="2"/>
  <c r="C82" i="2"/>
  <c r="C57" i="2" l="1"/>
  <c r="E57" i="2" s="1"/>
  <c r="E58" i="2"/>
  <c r="C27" i="2"/>
  <c r="E27" i="2" s="1"/>
  <c r="E28" i="2"/>
  <c r="C81" i="2"/>
  <c r="C55" i="2"/>
  <c r="E55" i="2" s="1"/>
  <c r="C54" i="2" l="1"/>
  <c r="E54" i="2" s="1"/>
  <c r="C79" i="2"/>
  <c r="C77" i="2"/>
  <c r="C74" i="2"/>
  <c r="C71" i="2" s="1"/>
  <c r="C69" i="2"/>
  <c r="C51" i="2"/>
  <c r="E51" i="2" s="1"/>
  <c r="C48" i="2"/>
  <c r="C46" i="2"/>
  <c r="C41" i="2"/>
  <c r="E41" i="2" s="1"/>
  <c r="C37" i="2"/>
  <c r="C35" i="2"/>
  <c r="C32" i="2"/>
  <c r="C22" i="2"/>
  <c r="C19" i="2"/>
  <c r="E19" i="2" s="1"/>
  <c r="C18" i="2" l="1"/>
  <c r="E18" i="2" s="1"/>
  <c r="C50" i="2"/>
  <c r="E50" i="2" s="1"/>
  <c r="C53" i="2"/>
  <c r="E53" i="2" s="1"/>
  <c r="C21" i="2"/>
  <c r="C40" i="2"/>
  <c r="E40" i="2" s="1"/>
  <c r="C68" i="2"/>
  <c r="C34" i="2"/>
  <c r="C45" i="2"/>
  <c r="C76" i="2"/>
  <c r="C39" i="2" l="1"/>
  <c r="E39" i="2" s="1"/>
  <c r="C17" i="2"/>
  <c r="E17" i="2" s="1"/>
  <c r="C31" i="2"/>
  <c r="C44" i="2"/>
  <c r="C67" i="2"/>
  <c r="C43" i="2" l="1"/>
  <c r="E43" i="2" s="1"/>
  <c r="E44" i="2"/>
  <c r="C16" i="2"/>
  <c r="E16" i="2" s="1"/>
  <c r="C66" i="2"/>
  <c r="C15" i="2" l="1"/>
  <c r="E15" i="2" s="1"/>
  <c r="C84" i="2" l="1"/>
  <c r="E84" i="2" s="1"/>
</calcChain>
</file>

<file path=xl/sharedStrings.xml><?xml version="1.0" encoding="utf-8"?>
<sst xmlns="http://schemas.openxmlformats.org/spreadsheetml/2006/main" count="154" uniqueCount="153">
  <si>
    <t xml:space="preserve">
(тыс. руб.)</t>
  </si>
  <si>
    <t>Код бюджетной классификации Российской Федерации</t>
  </si>
  <si>
    <t>3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</si>
  <si>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</si>
  <si>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</si>
  <si>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000 1 00 00000 00 0000 000 </t>
  </si>
  <si>
    <t>НАЛОГОВЫЕ И НЕНАЛОГОВЫЕ ДОХОДЫ</t>
  </si>
  <si>
    <t>Налоговые доходы</t>
  </si>
  <si>
    <t xml:space="preserve">000 1 01 00000 00 0000 000 </t>
  </si>
  <si>
    <t>НАЛОГИ НА ПРИБЫЛЬ, ДОХОДЫ</t>
  </si>
  <si>
    <t xml:space="preserve">182 1 01 02000 01 0000 110 </t>
  </si>
  <si>
    <t>Налог на доходы физических лиц</t>
  </si>
  <si>
    <t xml:space="preserve">182 1 01 02010 01 0000 110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</si>
  <si>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</si>
  <si>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182 1 01 02010 01 1000 110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</si>
  <si>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</si>
  <si>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</si>
  <si>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</si>
  <si>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100 1 03 02000 01 0000 110 </t>
  </si>
  <si>
    <t>Акцизы по подакцизным товарам (продукции), производимым на территории Российской Федерации</t>
  </si>
  <si>
    <t xml:space="preserve">100 1 03 02230 01 0000 110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</si>
  <si>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</si>
  <si>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</si>
  <si>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</si>
  <si>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</si>
  <si>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</si>
  <si>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</si>
  <si>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 xml:space="preserve">182 1 06 01000 00 0000 110 </t>
  </si>
  <si>
    <t>Налог на имущество физических лиц</t>
  </si>
  <si>
    <t xml:space="preserve">182 1 06 01030 13 0000 110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</si>
  <si>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</si>
  <si>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182 1 06 06000 00 0000 110 </t>
  </si>
  <si>
    <t>Земельный налог</t>
  </si>
  <si>
    <t xml:space="preserve">182 1 06 06030 00 0000 110 </t>
  </si>
  <si>
    <t>Земельный налог с организаций</t>
  </si>
  <si>
    <t xml:space="preserve">182 1 06 06033 13 0000 110 </t>
  </si>
  <si>
    <t>Земельный налог с организаций, обладающих земельным участком, расположенным в границах городских поселений</t>
  </si>
  <si>
    <t xml:space="preserve">182 1 06 06040 00 0000 110 </t>
  </si>
  <si>
    <t>Земельный налог с физических лиц</t>
  </si>
  <si>
    <t xml:space="preserve">182 1 06 06043 13 0000 110 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</si>
  <si>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</si>
  <si>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000 1 08 00000 00 0000 000 </t>
  </si>
  <si>
    <t>ГОСУДАРСТВЕННАЯ ПОШЛИНА</t>
  </si>
  <si>
    <t xml:space="preserve">040 1 08 04000 01 0000 110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</si>
  <si>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</si>
  <si>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040 1 08 04020 01 0000 110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</si>
  <si>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</si>
  <si>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040 1 08 04020 01 1000 110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</si>
  <si>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</si>
  <si>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Неналоговые доходы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</si>
  <si>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</si>
  <si>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</si>
  <si>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040 1 11 05000 00 0000 120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</si>
  <si>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</si>
  <si>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</si>
  <si>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</si>
  <si>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040 1 11 05013 13 0000 120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</si>
  <si>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</si>
  <si>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040 1 11 05070 00 0000 120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</si>
  <si>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</si>
  <si>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040 1 11 05075 13 0000 120 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</si>
  <si>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</si>
  <si>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040 1 11 09000 00 0000 120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</si>
  <si>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</si>
  <si>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</si>
  <si>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</si>
  <si>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040 1 11 09045 13 0000 120 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</si>
  <si>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</si>
  <si>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</si>
  <si>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</si>
  <si>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</si>
  <si>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</si>
  <si>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</si>
  <si>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</si>
  <si>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</si>
  <si>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</si>
  <si>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</si>
  <si>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</si>
  <si>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</si>
  <si>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</si>
  <si>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 xml:space="preserve">Утверждено </t>
  </si>
  <si>
    <t>1</t>
  </si>
  <si>
    <t xml:space="preserve">000 1 06 00000 00 0000 000 </t>
  </si>
  <si>
    <t xml:space="preserve">040 2 02 20000 00 0000 150 </t>
  </si>
  <si>
    <t xml:space="preserve">040 2 02 29999 00 0000 150 </t>
  </si>
  <si>
    <t xml:space="preserve">040 2 02 29999 13 0000 150 </t>
  </si>
  <si>
    <t xml:space="preserve">040 2 02 30000 00 0000 150 </t>
  </si>
  <si>
    <t xml:space="preserve">040 2 02 35118 00 0000 150 </t>
  </si>
  <si>
    <t xml:space="preserve">040 2 02 35118 13 0000 150 </t>
  </si>
  <si>
    <t>040 2 02 10000 00 0000 150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</si>
  <si>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</si>
  <si>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</si>
  <si>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 xml:space="preserve">040 2 02 30024 13 0000 150 </t>
  </si>
  <si>
    <t xml:space="preserve">040 2 02 30024 00 0000 150 </t>
  </si>
  <si>
    <t xml:space="preserve">100 1 03 02261 01 0000 110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</si>
  <si>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</si>
  <si>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</si>
  <si>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040 2 02 16001 00 0000 150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</si>
  <si>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</si>
  <si>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040 2 02 16001 13 0000 150 </t>
  </si>
  <si>
    <t>ДОХОДЫ ОТ ОКАЗАНИЯ ПЛАТНЫХ УСЛУГ И КОМПЕНСАЦИИ ЗАТРАТ ГОСУДАРСТВА</t>
  </si>
  <si>
    <t xml:space="preserve">000 1 13 00000 00 0000 000 </t>
  </si>
  <si>
    <t>Доходы от оказания платных услуг (работ)</t>
  </si>
  <si>
    <t xml:space="preserve">040 1 13 01000 00 0000 130 </t>
  </si>
  <si>
    <t>Прочие доходы от оказания платных услуг (работ)</t>
  </si>
  <si>
    <t xml:space="preserve">040 1 13 01990 00 0000 130 </t>
  </si>
  <si>
    <t>Прочие доходы от оказания платных услуг (работ) получателями средств бюджетов городских поселений</t>
  </si>
  <si>
    <t xml:space="preserve">040 1 13 01995 13 0000 130 </t>
  </si>
  <si>
    <t>2024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</si>
  <si>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</si>
  <si>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</si>
  <si>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</si>
  <si>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Приложение 3</t>
  </si>
  <si>
    <t>Иные межбюджетные трансферты</t>
  </si>
  <si>
    <t>040 20240000000000150</t>
  </si>
  <si>
    <t>Прочие межбюджетные трансферты, передаваемые бюджетам</t>
  </si>
  <si>
    <t>040 20249999000000150</t>
  </si>
  <si>
    <t>Прочие межбюджетные трансферты, передаваемые бюджетам городских поселений</t>
  </si>
  <si>
    <t>040 20249999130000150</t>
  </si>
  <si>
    <t>НАЛОГИ НА СОВОКУПНЫЙ ДОХОД</t>
  </si>
  <si>
    <t>182 1 05 00000 00 0000 000</t>
  </si>
  <si>
    <t>Единый сельскохозяйственный налог</t>
  </si>
  <si>
    <t>182 1 05 03000 01 0000 110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</si>
  <si>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</si>
  <si>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</si>
  <si>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</si>
  <si>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ДОХОДЫ ОТ ПРОДАЖИ МАТЕРИАЛЬНЫХ И НЕМАТЕРИАЛЬНЫХ АКТИВОВ</t>
  </si>
  <si>
    <t>040 1 14 00000 00 0000 000</t>
  </si>
  <si>
    <t>Доходы от продажи земельных участков, находящихся в государственной и муниципальной собственности</t>
  </si>
  <si>
    <t>040 1 14 06000 00 0000 430</t>
  </si>
  <si>
    <t>Доходы от продажи земельных участков, государственная собственность на которые не разграничена</t>
  </si>
  <si>
    <t>040 1 14 06010 0 00000 430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</si>
  <si>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</si>
  <si>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040 1 1406013 13 0000 430</t>
  </si>
  <si>
    <t>ПРОЧИЕ НЕНАЛОГОВЫЕ ДОХОДЫ</t>
  </si>
  <si>
    <t>040 1 1700000 00 0000 000</t>
  </si>
  <si>
    <t>040 1 1705000 00 0000 180</t>
  </si>
  <si>
    <t>Прочие неналоговые доходы</t>
  </si>
  <si>
    <t>040 1 1705050 13 0000 180</t>
  </si>
  <si>
    <t>Прочие неналоговые доходы бюджетов городских поселений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</si>
  <si>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</si>
  <si>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040 20220302000000150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</si>
  <si>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</si>
  <si>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040 20220302130000150</t>
  </si>
  <si>
    <t>Показатели  исполнения налоговых , неналоговых доходов и безвозмездных поступлений  в бюджет Кузнечнинского городского поселения  Приозерского муниципального района Ленинградской области за 9 месяцев 2024 года .</t>
  </si>
  <si>
    <t>Постановление администрации</t>
  </si>
  <si>
    <t>% исполнения</t>
  </si>
  <si>
    <t>исполнено</t>
  </si>
  <si>
    <t>№ 367 от  04 .10.2024</t>
  </si>
  <si>
    <t>Невыясненные поступления</t>
  </si>
  <si>
    <t>040 1 1701000 00 0000 180</t>
  </si>
  <si>
    <t>Невыясненные поступления, зачисляемые в бюджеты городских поселений</t>
  </si>
  <si>
    <t>040 1 1701050 13 0000 180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</si>
</sst>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2" borderId="5">
      <alignment horizontal="left" wrapText="1" indent="2"/>
    </xf>
    <xf numFmtId="49" fontId="8" fillId="2" borderId="6">
      <alignment horizontal="center"/>
    </xf>
  </cellStyleXfs>
  <cellXfs count="36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5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Border="1" applyAlignment="1" applyProtection="1">
      <alignment horizontal="left" wrapText="1"/>
    </xf>
    <xf numFmtId="49" fontId="6" fillId="0" borderId="4" xfId="0" applyNumberFormat="1" applyFont="1" applyBorder="1" applyAlignment="1" applyProtection="1">
      <alignment horizontal="center"/>
    </xf>
    <xf numFmtId="165" fontId="4" fillId="3" borderId="2" xfId="0" applyNumberFormat="1" applyFont="1" applyFill="1" applyBorder="1" applyAlignment="1">
      <alignment horizontal="right" wrapText="1"/>
    </xf>
    <xf numFmtId="49" fontId="7" fillId="0" borderId="2" xfId="0" applyNumberFormat="1" applyFont="1" applyBorder="1" applyAlignment="1" applyProtection="1">
      <alignment horizontal="left" wrapText="1"/>
    </xf>
    <xf numFmtId="49" fontId="7" fillId="0" borderId="7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 wrapText="1"/>
    </xf>
    <xf numFmtId="49" fontId="6" fillId="0" borderId="7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 wrapText="1"/>
    </xf>
    <xf numFmtId="164" fontId="6" fillId="0" borderId="3" xfId="0" applyNumberFormat="1" applyFont="1" applyBorder="1" applyAlignment="1" applyProtection="1">
      <alignment horizontal="left" wrapText="1"/>
    </xf>
    <xf numFmtId="166" fontId="0" fillId="0" borderId="2" xfId="0" applyNumberFormat="1" applyBorder="1"/>
    <xf numFmtId="49" fontId="2" fillId="3" borderId="1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topLeftCell="A77" workbookViewId="0">
      <selection activeCell="D76" sqref="D76"/>
    </sheetView>
  </sheetViews>
  <sheetFormatPr defaultRowHeight="15" x14ac:dyDescent="0.25"/>
  <cols>
    <col min="1" max="1" width="56.85546875" customWidth="1"/>
    <col min="2" max="2" width="28.42578125" customWidth="1"/>
    <col min="3" max="3" width="15.42578125" customWidth="1"/>
    <col min="4" max="4" width="14.140625" customWidth="1"/>
    <col min="5" max="5" width="0.140625" customWidth="1"/>
  </cols>
  <sheetData>
    <row r="1" spans="1:5" ht="19.5" customHeight="1" x14ac:dyDescent="0.25">
      <c r="A1" s="2"/>
      <c r="B1" s="2"/>
      <c r="C1" s="3" t="s">
        <v>112</v>
      </c>
    </row>
    <row r="2" spans="1:5" ht="19.5" customHeight="1" x14ac:dyDescent="0.25">
      <c r="A2" s="2"/>
      <c r="B2" s="2"/>
      <c r="C2" s="3" t="s">
        <v>80</v>
      </c>
    </row>
    <row r="3" spans="1:5" ht="19.5" customHeight="1" x14ac:dyDescent="0.25">
      <c r="A3" s="2"/>
      <c r="B3" s="2"/>
      <c r="C3" s="3" t="s">
        <v>145</v>
      </c>
    </row>
    <row r="4" spans="1:5" ht="19.5" customHeight="1" x14ac:dyDescent="0.25">
      <c r="A4" s="2"/>
      <c r="B4" s="2"/>
      <c r="C4" s="3" t="s">
        <v>109</v>
      </c>
    </row>
    <row r="5" spans="1:5" ht="19.5" customHeight="1" x14ac:dyDescent="0.25">
      <c r="A5" s="2"/>
      <c r="B5" s="2"/>
      <c r="C5" s="3" t="s">
        <v>110</v>
      </c>
    </row>
    <row r="6" spans="1:5" ht="19.5" customHeight="1" x14ac:dyDescent="0.25">
      <c r="A6" s="2"/>
      <c r="B6" s="2"/>
      <c r="C6" s="3" t="s">
        <v>111</v>
      </c>
    </row>
    <row r="7" spans="1:5" ht="19.5" customHeight="1" x14ac:dyDescent="0.25">
      <c r="A7" s="2"/>
      <c r="B7" s="2"/>
      <c r="C7" s="29" t="s">
        <v>148</v>
      </c>
    </row>
    <row r="8" spans="1:5" ht="58.35" customHeight="1" x14ac:dyDescent="0.25">
      <c r="A8" s="35" t="s">
        <v>144</v>
      </c>
      <c r="B8" s="35"/>
      <c r="C8" s="35"/>
    </row>
    <row r="10" spans="1:5" ht="18" customHeight="1" x14ac:dyDescent="0.25">
      <c r="B10" s="1"/>
      <c r="C10" s="1" t="s">
        <v>0</v>
      </c>
    </row>
    <row r="11" spans="1:5" ht="15" customHeight="1" x14ac:dyDescent="0.25">
      <c r="A11" s="33" t="s">
        <v>4</v>
      </c>
      <c r="B11" s="33" t="s">
        <v>1</v>
      </c>
      <c r="C11" s="33" t="s">
        <v>108</v>
      </c>
      <c r="D11" s="30" t="s">
        <v>147</v>
      </c>
      <c r="E11" s="30" t="s">
        <v>146</v>
      </c>
    </row>
    <row r="12" spans="1:5" ht="15" customHeight="1" x14ac:dyDescent="0.25">
      <c r="A12" s="33"/>
      <c r="B12" s="33"/>
      <c r="C12" s="34"/>
      <c r="D12" s="31"/>
      <c r="E12" s="31"/>
    </row>
    <row r="13" spans="1:5" ht="15" customHeight="1" x14ac:dyDescent="0.25">
      <c r="A13" s="33"/>
      <c r="B13" s="33"/>
      <c r="C13" s="34"/>
      <c r="D13" s="32"/>
      <c r="E13" s="32"/>
    </row>
    <row r="14" spans="1:5" ht="19.5" hidden="1" customHeight="1" x14ac:dyDescent="0.25">
      <c r="A14" s="5" t="s">
        <v>81</v>
      </c>
      <c r="B14" s="5" t="s">
        <v>2</v>
      </c>
      <c r="C14" s="5" t="s">
        <v>3</v>
      </c>
      <c r="D14" s="16"/>
      <c r="E14" s="16"/>
    </row>
    <row r="15" spans="1:5" ht="31.5" customHeight="1" x14ac:dyDescent="0.3">
      <c r="A15" s="11" t="s">
        <v>6</v>
      </c>
      <c r="B15" s="12" t="s">
        <v>5</v>
      </c>
      <c r="C15" s="13">
        <f>C16+C43</f>
        <v>36408.6</v>
      </c>
      <c r="D15" s="13">
        <f>D16+D43</f>
        <v>31512.100000000002</v>
      </c>
      <c r="E15" s="28">
        <f>D15/C15*100</f>
        <v>86.5512543739666</v>
      </c>
    </row>
    <row r="16" spans="1:5" ht="19.5" customHeight="1" x14ac:dyDescent="0.3">
      <c r="A16" s="6" t="s">
        <v>7</v>
      </c>
      <c r="B16" s="4"/>
      <c r="C16" s="7">
        <f>C17+C21+C31+C39+C27</f>
        <v>25766</v>
      </c>
      <c r="D16" s="7">
        <f>D17+D21+D31+D39+D27</f>
        <v>22600.400000000001</v>
      </c>
      <c r="E16" s="28">
        <f t="shared" ref="E16:E81" si="0">D16/C16*100</f>
        <v>87.714041760459523</v>
      </c>
    </row>
    <row r="17" spans="1:5" ht="15.75" x14ac:dyDescent="0.25">
      <c r="A17" s="14" t="s">
        <v>9</v>
      </c>
      <c r="B17" s="17" t="s">
        <v>8</v>
      </c>
      <c r="C17" s="15">
        <f t="shared" ref="C17:D19" si="1">C18</f>
        <v>16000</v>
      </c>
      <c r="D17" s="15">
        <f t="shared" si="1"/>
        <v>13589.4</v>
      </c>
      <c r="E17" s="28">
        <f t="shared" si="0"/>
        <v>84.933750000000003</v>
      </c>
    </row>
    <row r="18" spans="1:5" ht="15.75" x14ac:dyDescent="0.25">
      <c r="A18" s="8" t="s">
        <v>11</v>
      </c>
      <c r="B18" s="10" t="s">
        <v>10</v>
      </c>
      <c r="C18" s="9">
        <f t="shared" si="1"/>
        <v>16000</v>
      </c>
      <c r="D18" s="9">
        <f t="shared" si="1"/>
        <v>13589.4</v>
      </c>
      <c r="E18" s="28">
        <f t="shared" si="0"/>
        <v>84.933750000000003</v>
      </c>
    </row>
    <row r="19" spans="1:5" ht="83.65" customHeight="1" x14ac:dyDescent="0.25">
      <c r="A19" s="8" t="s">
        <v>13</v>
      </c>
      <c r="B19" s="10" t="s">
        <v>12</v>
      </c>
      <c r="C19" s="9">
        <f t="shared" si="1"/>
        <v>16000</v>
      </c>
      <c r="D19" s="9">
        <f t="shared" si="1"/>
        <v>13589.4</v>
      </c>
      <c r="E19" s="28">
        <f t="shared" si="0"/>
        <v>84.933750000000003</v>
      </c>
    </row>
    <row r="20" spans="1:5" ht="117" customHeight="1" x14ac:dyDescent="0.25">
      <c r="A20" s="8" t="s">
        <v>15</v>
      </c>
      <c r="B20" s="10" t="s">
        <v>14</v>
      </c>
      <c r="C20" s="9">
        <v>16000</v>
      </c>
      <c r="D20" s="16">
        <v>13589.4</v>
      </c>
      <c r="E20" s="28">
        <f t="shared" si="0"/>
        <v>84.933750000000003</v>
      </c>
    </row>
    <row r="21" spans="1:5" ht="53.25" customHeight="1" x14ac:dyDescent="0.25">
      <c r="A21" s="14" t="s">
        <v>17</v>
      </c>
      <c r="B21" s="17" t="s">
        <v>16</v>
      </c>
      <c r="C21" s="15">
        <f>C22</f>
        <v>1607</v>
      </c>
      <c r="D21" s="15">
        <f>D22</f>
        <v>1259.7</v>
      </c>
      <c r="E21" s="28">
        <f t="shared" si="0"/>
        <v>78.388301182327325</v>
      </c>
    </row>
    <row r="22" spans="1:5" ht="41.25" customHeight="1" x14ac:dyDescent="0.25">
      <c r="A22" s="8" t="s">
        <v>19</v>
      </c>
      <c r="B22" s="10" t="s">
        <v>18</v>
      </c>
      <c r="C22" s="9">
        <f>C23+C24+C25</f>
        <v>1607</v>
      </c>
      <c r="D22" s="9">
        <f>D23+D24+D25+D26</f>
        <v>1259.7</v>
      </c>
      <c r="E22" s="28">
        <f t="shared" si="0"/>
        <v>78.388301182327325</v>
      </c>
    </row>
    <row r="23" spans="1:5" ht="84.75" customHeight="1" x14ac:dyDescent="0.25">
      <c r="A23" s="8" t="s">
        <v>21</v>
      </c>
      <c r="B23" s="10" t="s">
        <v>20</v>
      </c>
      <c r="C23" s="16">
        <v>766.7</v>
      </c>
      <c r="D23" s="16">
        <v>653.70000000000005</v>
      </c>
      <c r="E23" s="28">
        <f t="shared" si="0"/>
        <v>85.26151036911439</v>
      </c>
    </row>
    <row r="24" spans="1:5" ht="91.5" customHeight="1" x14ac:dyDescent="0.25">
      <c r="A24" s="8" t="s">
        <v>23</v>
      </c>
      <c r="B24" s="10" t="s">
        <v>22</v>
      </c>
      <c r="C24" s="16">
        <v>5.2</v>
      </c>
      <c r="D24" s="16">
        <v>3.7</v>
      </c>
      <c r="E24" s="28">
        <f t="shared" si="0"/>
        <v>71.15384615384616</v>
      </c>
    </row>
    <row r="25" spans="1:5" ht="78" customHeight="1" x14ac:dyDescent="0.25">
      <c r="A25" s="8" t="s">
        <v>25</v>
      </c>
      <c r="B25" s="10" t="s">
        <v>24</v>
      </c>
      <c r="C25" s="16">
        <v>835.1</v>
      </c>
      <c r="D25" s="16">
        <v>686.7</v>
      </c>
      <c r="E25" s="28">
        <f t="shared" si="0"/>
        <v>82.229673093042749</v>
      </c>
    </row>
    <row r="26" spans="1:5" ht="81.75" customHeight="1" x14ac:dyDescent="0.25">
      <c r="A26" s="8" t="s">
        <v>95</v>
      </c>
      <c r="B26" s="10" t="s">
        <v>94</v>
      </c>
      <c r="C26" s="16">
        <v>0</v>
      </c>
      <c r="D26" s="16">
        <v>-84.4</v>
      </c>
      <c r="E26" s="28"/>
    </row>
    <row r="27" spans="1:5" ht="24" customHeight="1" x14ac:dyDescent="0.25">
      <c r="A27" s="22" t="s">
        <v>119</v>
      </c>
      <c r="B27" s="23" t="s">
        <v>120</v>
      </c>
      <c r="C27" s="16">
        <f t="shared" ref="C27:D29" si="2">C28</f>
        <v>803.7</v>
      </c>
      <c r="D27" s="16">
        <f t="shared" si="2"/>
        <v>803.7</v>
      </c>
      <c r="E27" s="28">
        <f t="shared" si="0"/>
        <v>100</v>
      </c>
    </row>
    <row r="28" spans="1:5" ht="22.5" customHeight="1" x14ac:dyDescent="0.25">
      <c r="A28" s="24" t="s">
        <v>121</v>
      </c>
      <c r="B28" s="25" t="s">
        <v>122</v>
      </c>
      <c r="C28" s="16">
        <f t="shared" si="2"/>
        <v>803.7</v>
      </c>
      <c r="D28" s="16">
        <f t="shared" si="2"/>
        <v>803.7</v>
      </c>
      <c r="E28" s="28">
        <f t="shared" si="0"/>
        <v>100</v>
      </c>
    </row>
    <row r="29" spans="1:5" ht="21.75" customHeight="1" x14ac:dyDescent="0.25">
      <c r="A29" s="24" t="s">
        <v>121</v>
      </c>
      <c r="B29" s="25" t="s">
        <v>123</v>
      </c>
      <c r="C29" s="16">
        <f t="shared" si="2"/>
        <v>803.7</v>
      </c>
      <c r="D29" s="16">
        <f t="shared" si="2"/>
        <v>803.7</v>
      </c>
      <c r="E29" s="28">
        <f t="shared" si="0"/>
        <v>100</v>
      </c>
    </row>
    <row r="30" spans="1:5" ht="60.75" customHeight="1" x14ac:dyDescent="0.25">
      <c r="A30" s="24" t="s">
        <v>124</v>
      </c>
      <c r="B30" s="25" t="s">
        <v>125</v>
      </c>
      <c r="C30" s="16">
        <v>803.7</v>
      </c>
      <c r="D30" s="16">
        <v>803.7</v>
      </c>
      <c r="E30" s="28">
        <f t="shared" si="0"/>
        <v>100</v>
      </c>
    </row>
    <row r="31" spans="1:5" ht="15.75" x14ac:dyDescent="0.25">
      <c r="A31" s="14" t="s">
        <v>26</v>
      </c>
      <c r="B31" s="17" t="s">
        <v>82</v>
      </c>
      <c r="C31" s="15">
        <f>C32+C34</f>
        <v>7327.1</v>
      </c>
      <c r="D31" s="15">
        <f>D32+D34</f>
        <v>6933.3</v>
      </c>
      <c r="E31" s="28">
        <f t="shared" si="0"/>
        <v>94.625431616874351</v>
      </c>
    </row>
    <row r="32" spans="1:5" ht="15.75" x14ac:dyDescent="0.25">
      <c r="A32" s="8" t="s">
        <v>28</v>
      </c>
      <c r="B32" s="10" t="s">
        <v>27</v>
      </c>
      <c r="C32" s="9">
        <f>C33</f>
        <v>143</v>
      </c>
      <c r="D32" s="9">
        <f>D33</f>
        <v>81.8</v>
      </c>
      <c r="E32" s="28">
        <f t="shared" si="0"/>
        <v>57.202797202797193</v>
      </c>
    </row>
    <row r="33" spans="1:5" ht="50.1" customHeight="1" x14ac:dyDescent="0.25">
      <c r="A33" s="8" t="s">
        <v>30</v>
      </c>
      <c r="B33" s="10" t="s">
        <v>29</v>
      </c>
      <c r="C33" s="9">
        <v>143</v>
      </c>
      <c r="D33" s="16">
        <v>81.8</v>
      </c>
      <c r="E33" s="28">
        <f t="shared" si="0"/>
        <v>57.202797202797193</v>
      </c>
    </row>
    <row r="34" spans="1:5" ht="15.75" x14ac:dyDescent="0.25">
      <c r="A34" s="8" t="s">
        <v>32</v>
      </c>
      <c r="B34" s="10" t="s">
        <v>31</v>
      </c>
      <c r="C34" s="9">
        <f>C35+C37</f>
        <v>7184.1</v>
      </c>
      <c r="D34" s="9">
        <f>D35+D37</f>
        <v>6851.5</v>
      </c>
      <c r="E34" s="28">
        <f t="shared" si="0"/>
        <v>95.370331704736842</v>
      </c>
    </row>
    <row r="35" spans="1:5" ht="15.75" x14ac:dyDescent="0.25">
      <c r="A35" s="8" t="s">
        <v>34</v>
      </c>
      <c r="B35" s="10" t="s">
        <v>33</v>
      </c>
      <c r="C35" s="9">
        <f>C36</f>
        <v>6638.1</v>
      </c>
      <c r="D35" s="9">
        <f>D36</f>
        <v>6639</v>
      </c>
      <c r="E35" s="28">
        <f t="shared" si="0"/>
        <v>100.01355809644326</v>
      </c>
    </row>
    <row r="36" spans="1:5" ht="33.4" customHeight="1" x14ac:dyDescent="0.25">
      <c r="A36" s="8" t="s">
        <v>36</v>
      </c>
      <c r="B36" s="10" t="s">
        <v>35</v>
      </c>
      <c r="C36" s="9">
        <v>6638.1</v>
      </c>
      <c r="D36" s="16">
        <v>6639</v>
      </c>
      <c r="E36" s="28">
        <f t="shared" si="0"/>
        <v>100.01355809644326</v>
      </c>
    </row>
    <row r="37" spans="1:5" ht="15.75" x14ac:dyDescent="0.25">
      <c r="A37" s="8" t="s">
        <v>38</v>
      </c>
      <c r="B37" s="10" t="s">
        <v>37</v>
      </c>
      <c r="C37" s="9">
        <f>C38</f>
        <v>546</v>
      </c>
      <c r="D37" s="9">
        <f>D38</f>
        <v>212.5</v>
      </c>
      <c r="E37" s="28">
        <f t="shared" si="0"/>
        <v>38.91941391941392</v>
      </c>
    </row>
    <row r="38" spans="1:5" ht="33.4" customHeight="1" x14ac:dyDescent="0.25">
      <c r="A38" s="8" t="s">
        <v>40</v>
      </c>
      <c r="B38" s="10" t="s">
        <v>39</v>
      </c>
      <c r="C38" s="9">
        <v>546</v>
      </c>
      <c r="D38" s="16">
        <v>212.5</v>
      </c>
      <c r="E38" s="28">
        <f t="shared" si="0"/>
        <v>38.91941391941392</v>
      </c>
    </row>
    <row r="39" spans="1:5" ht="15.75" x14ac:dyDescent="0.25">
      <c r="A39" s="14" t="s">
        <v>42</v>
      </c>
      <c r="B39" s="17" t="s">
        <v>41</v>
      </c>
      <c r="C39" s="15">
        <f t="shared" ref="C39:D41" si="3">C40</f>
        <v>28.2</v>
      </c>
      <c r="D39" s="15">
        <f t="shared" si="3"/>
        <v>14.3</v>
      </c>
      <c r="E39" s="28">
        <f t="shared" si="0"/>
        <v>50.709219858156033</v>
      </c>
    </row>
    <row r="40" spans="1:5" ht="50.1" customHeight="1" x14ac:dyDescent="0.25">
      <c r="A40" s="8" t="s">
        <v>44</v>
      </c>
      <c r="B40" s="10" t="s">
        <v>43</v>
      </c>
      <c r="C40" s="9">
        <f t="shared" si="3"/>
        <v>28.2</v>
      </c>
      <c r="D40" s="9">
        <f t="shared" si="3"/>
        <v>14.3</v>
      </c>
      <c r="E40" s="28">
        <f t="shared" si="0"/>
        <v>50.709219858156033</v>
      </c>
    </row>
    <row r="41" spans="1:5" ht="81" customHeight="1" x14ac:dyDescent="0.25">
      <c r="A41" s="8" t="s">
        <v>46</v>
      </c>
      <c r="B41" s="10" t="s">
        <v>45</v>
      </c>
      <c r="C41" s="9">
        <f t="shared" si="3"/>
        <v>28.2</v>
      </c>
      <c r="D41" s="9">
        <f t="shared" si="3"/>
        <v>14.3</v>
      </c>
      <c r="E41" s="28">
        <f t="shared" si="0"/>
        <v>50.709219858156033</v>
      </c>
    </row>
    <row r="42" spans="1:5" ht="83.65" customHeight="1" x14ac:dyDescent="0.25">
      <c r="A42" s="8" t="s">
        <v>48</v>
      </c>
      <c r="B42" s="10" t="s">
        <v>47</v>
      </c>
      <c r="C42" s="9">
        <v>28.2</v>
      </c>
      <c r="D42" s="16">
        <v>14.3</v>
      </c>
      <c r="E42" s="28">
        <f t="shared" si="0"/>
        <v>50.709219858156033</v>
      </c>
    </row>
    <row r="43" spans="1:5" ht="19.5" customHeight="1" x14ac:dyDescent="0.3">
      <c r="A43" s="6" t="s">
        <v>49</v>
      </c>
      <c r="B43" s="4"/>
      <c r="C43" s="7">
        <f>C44+C53+C57+C61</f>
        <v>10642.6</v>
      </c>
      <c r="D43" s="7">
        <f>D44+D53+D57+D61</f>
        <v>8911.7000000000007</v>
      </c>
      <c r="E43" s="28">
        <f t="shared" si="0"/>
        <v>83.736117114239008</v>
      </c>
    </row>
    <row r="44" spans="1:5" ht="55.5" customHeight="1" x14ac:dyDescent="0.25">
      <c r="A44" s="14" t="s">
        <v>51</v>
      </c>
      <c r="B44" s="17" t="s">
        <v>50</v>
      </c>
      <c r="C44" s="15">
        <f>C45+C50</f>
        <v>9932.5</v>
      </c>
      <c r="D44" s="15">
        <f>D45+D50</f>
        <v>7962.7999999999993</v>
      </c>
      <c r="E44" s="28">
        <f t="shared" si="0"/>
        <v>80.169141706519</v>
      </c>
    </row>
    <row r="45" spans="1:5" ht="98.25" customHeight="1" x14ac:dyDescent="0.25">
      <c r="A45" s="8" t="s">
        <v>53</v>
      </c>
      <c r="B45" s="10" t="s">
        <v>52</v>
      </c>
      <c r="C45" s="9">
        <f>C46+C48</f>
        <v>8201</v>
      </c>
      <c r="D45" s="9">
        <f>D46+D48</f>
        <v>6477.0999999999995</v>
      </c>
      <c r="E45" s="28">
        <f t="shared" si="0"/>
        <v>78.979392756980843</v>
      </c>
    </row>
    <row r="46" spans="1:5" ht="82.5" customHeight="1" x14ac:dyDescent="0.25">
      <c r="A46" s="8" t="s">
        <v>55</v>
      </c>
      <c r="B46" s="10" t="s">
        <v>54</v>
      </c>
      <c r="C46" s="9">
        <f>C47</f>
        <v>7081.6</v>
      </c>
      <c r="D46" s="9">
        <f>D47</f>
        <v>5620.4</v>
      </c>
      <c r="E46" s="28">
        <f t="shared" si="0"/>
        <v>79.366244916403062</v>
      </c>
    </row>
    <row r="47" spans="1:5" ht="83.65" customHeight="1" x14ac:dyDescent="0.25">
      <c r="A47" s="8" t="s">
        <v>57</v>
      </c>
      <c r="B47" s="10" t="s">
        <v>56</v>
      </c>
      <c r="C47" s="9">
        <v>7081.6</v>
      </c>
      <c r="D47" s="16">
        <v>5620.4</v>
      </c>
      <c r="E47" s="28">
        <f t="shared" si="0"/>
        <v>79.366244916403062</v>
      </c>
    </row>
    <row r="48" spans="1:5" ht="50.1" customHeight="1" x14ac:dyDescent="0.25">
      <c r="A48" s="8" t="s">
        <v>59</v>
      </c>
      <c r="B48" s="10" t="s">
        <v>58</v>
      </c>
      <c r="C48" s="9">
        <f>C49</f>
        <v>1119.4000000000001</v>
      </c>
      <c r="D48" s="9">
        <f>D49</f>
        <v>856.7</v>
      </c>
      <c r="E48" s="28">
        <f t="shared" si="0"/>
        <v>76.532070752188673</v>
      </c>
    </row>
    <row r="49" spans="1:5" ht="46.5" customHeight="1" x14ac:dyDescent="0.25">
      <c r="A49" s="8" t="s">
        <v>61</v>
      </c>
      <c r="B49" s="10" t="s">
        <v>60</v>
      </c>
      <c r="C49" s="9">
        <v>1119.4000000000001</v>
      </c>
      <c r="D49" s="16">
        <v>856.7</v>
      </c>
      <c r="E49" s="28">
        <f t="shared" si="0"/>
        <v>76.532070752188673</v>
      </c>
    </row>
    <row r="50" spans="1:5" ht="96.75" customHeight="1" x14ac:dyDescent="0.25">
      <c r="A50" s="8" t="s">
        <v>63</v>
      </c>
      <c r="B50" s="10" t="s">
        <v>62</v>
      </c>
      <c r="C50" s="9">
        <f t="shared" ref="C50:D51" si="4">C51</f>
        <v>1731.5</v>
      </c>
      <c r="D50" s="9">
        <f t="shared" si="4"/>
        <v>1485.7</v>
      </c>
      <c r="E50" s="28">
        <f t="shared" si="0"/>
        <v>85.804215997689866</v>
      </c>
    </row>
    <row r="51" spans="1:5" ht="95.25" customHeight="1" x14ac:dyDescent="0.25">
      <c r="A51" s="8" t="s">
        <v>65</v>
      </c>
      <c r="B51" s="10" t="s">
        <v>64</v>
      </c>
      <c r="C51" s="9">
        <f t="shared" si="4"/>
        <v>1731.5</v>
      </c>
      <c r="D51" s="9">
        <f t="shared" si="4"/>
        <v>1485.7</v>
      </c>
      <c r="E51" s="28">
        <f t="shared" si="0"/>
        <v>85.804215997689866</v>
      </c>
    </row>
    <row r="52" spans="1:5" ht="83.65" customHeight="1" x14ac:dyDescent="0.25">
      <c r="A52" s="8" t="s">
        <v>67</v>
      </c>
      <c r="B52" s="10" t="s">
        <v>66</v>
      </c>
      <c r="C52" s="9">
        <v>1731.5</v>
      </c>
      <c r="D52" s="16">
        <v>1485.7</v>
      </c>
      <c r="E52" s="28">
        <f t="shared" si="0"/>
        <v>85.804215997689866</v>
      </c>
    </row>
    <row r="53" spans="1:5" ht="47.25" customHeight="1" x14ac:dyDescent="0.25">
      <c r="A53" s="18" t="s">
        <v>100</v>
      </c>
      <c r="B53" s="10" t="s">
        <v>101</v>
      </c>
      <c r="C53" s="9">
        <f t="shared" ref="C53:D55" si="5">C54</f>
        <v>210.1</v>
      </c>
      <c r="D53" s="9">
        <f t="shared" si="5"/>
        <v>216.1</v>
      </c>
      <c r="E53" s="28">
        <f t="shared" si="0"/>
        <v>102.85578296049501</v>
      </c>
    </row>
    <row r="54" spans="1:5" ht="30.75" customHeight="1" x14ac:dyDescent="0.25">
      <c r="A54" s="8" t="s">
        <v>102</v>
      </c>
      <c r="B54" s="10" t="s">
        <v>103</v>
      </c>
      <c r="C54" s="9">
        <f t="shared" si="5"/>
        <v>210.1</v>
      </c>
      <c r="D54" s="9">
        <f t="shared" si="5"/>
        <v>216.1</v>
      </c>
      <c r="E54" s="28">
        <f t="shared" si="0"/>
        <v>102.85578296049501</v>
      </c>
    </row>
    <row r="55" spans="1:5" ht="32.25" customHeight="1" x14ac:dyDescent="0.25">
      <c r="A55" s="8" t="s">
        <v>104</v>
      </c>
      <c r="B55" s="10" t="s">
        <v>105</v>
      </c>
      <c r="C55" s="9">
        <f t="shared" si="5"/>
        <v>210.1</v>
      </c>
      <c r="D55" s="9">
        <f t="shared" si="5"/>
        <v>216.1</v>
      </c>
      <c r="E55" s="28">
        <f t="shared" si="0"/>
        <v>102.85578296049501</v>
      </c>
    </row>
    <row r="56" spans="1:5" ht="43.5" customHeight="1" x14ac:dyDescent="0.25">
      <c r="A56" s="8" t="s">
        <v>106</v>
      </c>
      <c r="B56" s="10" t="s">
        <v>107</v>
      </c>
      <c r="C56" s="9">
        <v>210.1</v>
      </c>
      <c r="D56" s="16">
        <v>216.1</v>
      </c>
      <c r="E56" s="28">
        <f t="shared" si="0"/>
        <v>102.85578296049501</v>
      </c>
    </row>
    <row r="57" spans="1:5" ht="43.5" customHeight="1" x14ac:dyDescent="0.25">
      <c r="A57" s="26" t="s">
        <v>126</v>
      </c>
      <c r="B57" s="20" t="s">
        <v>127</v>
      </c>
      <c r="C57" s="9">
        <f t="shared" ref="C57:D59" si="6">C58</f>
        <v>470</v>
      </c>
      <c r="D57" s="9">
        <f t="shared" si="6"/>
        <v>763.7</v>
      </c>
      <c r="E57" s="28">
        <f t="shared" si="0"/>
        <v>162.48936170212767</v>
      </c>
    </row>
    <row r="58" spans="1:5" ht="43.5" customHeight="1" x14ac:dyDescent="0.25">
      <c r="A58" s="19" t="s">
        <v>128</v>
      </c>
      <c r="B58" s="20" t="s">
        <v>129</v>
      </c>
      <c r="C58" s="9">
        <f t="shared" si="6"/>
        <v>470</v>
      </c>
      <c r="D58" s="9">
        <f t="shared" si="6"/>
        <v>763.7</v>
      </c>
      <c r="E58" s="28">
        <f t="shared" si="0"/>
        <v>162.48936170212767</v>
      </c>
    </row>
    <row r="59" spans="1:5" ht="43.5" customHeight="1" x14ac:dyDescent="0.25">
      <c r="A59" s="19" t="s">
        <v>130</v>
      </c>
      <c r="B59" s="20" t="s">
        <v>131</v>
      </c>
      <c r="C59" s="9">
        <f t="shared" si="6"/>
        <v>470</v>
      </c>
      <c r="D59" s="9">
        <f t="shared" si="6"/>
        <v>763.7</v>
      </c>
      <c r="E59" s="28">
        <f t="shared" si="0"/>
        <v>162.48936170212767</v>
      </c>
    </row>
    <row r="60" spans="1:5" ht="52.5" customHeight="1" x14ac:dyDescent="0.25">
      <c r="A60" s="19" t="s">
        <v>132</v>
      </c>
      <c r="B60" s="20" t="s">
        <v>133</v>
      </c>
      <c r="C60" s="9">
        <v>470</v>
      </c>
      <c r="D60" s="16">
        <v>763.7</v>
      </c>
      <c r="E60" s="28">
        <f t="shared" si="0"/>
        <v>162.48936170212767</v>
      </c>
    </row>
    <row r="61" spans="1:5" ht="24" customHeight="1" x14ac:dyDescent="0.25">
      <c r="A61" s="22" t="s">
        <v>134</v>
      </c>
      <c r="B61" s="25" t="s">
        <v>135</v>
      </c>
      <c r="C61" s="9">
        <f>C64</f>
        <v>30</v>
      </c>
      <c r="D61" s="9">
        <f>D62+D64</f>
        <v>-30.900000000000006</v>
      </c>
      <c r="E61" s="28">
        <f t="shared" si="0"/>
        <v>-103.00000000000003</v>
      </c>
    </row>
    <row r="62" spans="1:5" ht="24.75" customHeight="1" x14ac:dyDescent="0.25">
      <c r="A62" s="24" t="s">
        <v>149</v>
      </c>
      <c r="B62" s="25" t="s">
        <v>150</v>
      </c>
      <c r="C62" s="9"/>
      <c r="D62" s="9">
        <f>D63</f>
        <v>-130</v>
      </c>
      <c r="E62" s="28"/>
    </row>
    <row r="63" spans="1:5" ht="33" customHeight="1" x14ac:dyDescent="0.25">
      <c r="A63" s="24" t="s">
        <v>151</v>
      </c>
      <c r="B63" s="25" t="s">
        <v>152</v>
      </c>
      <c r="C63" s="9"/>
      <c r="D63" s="9">
        <v>-130</v>
      </c>
      <c r="E63" s="28"/>
    </row>
    <row r="64" spans="1:5" ht="24" customHeight="1" x14ac:dyDescent="0.25">
      <c r="A64" s="24" t="s">
        <v>137</v>
      </c>
      <c r="B64" s="25" t="s">
        <v>136</v>
      </c>
      <c r="C64" s="9">
        <f>C65</f>
        <v>30</v>
      </c>
      <c r="D64" s="9">
        <f>D65</f>
        <v>99.1</v>
      </c>
      <c r="E64" s="28">
        <f t="shared" si="0"/>
        <v>330.33333333333331</v>
      </c>
    </row>
    <row r="65" spans="1:5" ht="24" customHeight="1" x14ac:dyDescent="0.25">
      <c r="A65" s="24" t="s">
        <v>139</v>
      </c>
      <c r="B65" s="25" t="s">
        <v>138</v>
      </c>
      <c r="C65" s="9">
        <v>30</v>
      </c>
      <c r="D65" s="16">
        <v>99.1</v>
      </c>
      <c r="E65" s="28">
        <f t="shared" si="0"/>
        <v>330.33333333333331</v>
      </c>
    </row>
    <row r="66" spans="1:5" ht="19.5" customHeight="1" x14ac:dyDescent="0.3">
      <c r="A66" s="11" t="s">
        <v>69</v>
      </c>
      <c r="B66" s="12" t="s">
        <v>68</v>
      </c>
      <c r="C66" s="13">
        <f>C67+C81</f>
        <v>170989.7</v>
      </c>
      <c r="D66" s="13">
        <f>D67+D81</f>
        <v>82759.600000000006</v>
      </c>
      <c r="E66" s="28">
        <f t="shared" si="0"/>
        <v>48.400342242836849</v>
      </c>
    </row>
    <row r="67" spans="1:5" ht="51.75" customHeight="1" x14ac:dyDescent="0.25">
      <c r="A67" s="14" t="s">
        <v>71</v>
      </c>
      <c r="B67" s="17" t="s">
        <v>70</v>
      </c>
      <c r="C67" s="15">
        <f>C68+C71+C76</f>
        <v>160989.70000000001</v>
      </c>
      <c r="D67" s="15">
        <f>D68+D71+D76</f>
        <v>74604.600000000006</v>
      </c>
      <c r="E67" s="28">
        <f t="shared" si="0"/>
        <v>46.341225556666046</v>
      </c>
    </row>
    <row r="68" spans="1:5" ht="31.5" x14ac:dyDescent="0.25">
      <c r="A68" s="8" t="s">
        <v>72</v>
      </c>
      <c r="B68" s="10" t="s">
        <v>89</v>
      </c>
      <c r="C68" s="9">
        <f t="shared" ref="C68:D69" si="7">C69</f>
        <v>1928.5</v>
      </c>
      <c r="D68" s="9">
        <f t="shared" si="7"/>
        <v>1691</v>
      </c>
      <c r="E68" s="28">
        <f t="shared" si="0"/>
        <v>87.684729064039416</v>
      </c>
    </row>
    <row r="69" spans="1:5" ht="62.25" customHeight="1" x14ac:dyDescent="0.25">
      <c r="A69" s="8" t="s">
        <v>96</v>
      </c>
      <c r="B69" s="10" t="s">
        <v>97</v>
      </c>
      <c r="C69" s="9">
        <f t="shared" si="7"/>
        <v>1928.5</v>
      </c>
      <c r="D69" s="9">
        <f t="shared" si="7"/>
        <v>1691</v>
      </c>
      <c r="E69" s="28">
        <f t="shared" si="0"/>
        <v>87.684729064039416</v>
      </c>
    </row>
    <row r="70" spans="1:5" ht="54" customHeight="1" x14ac:dyDescent="0.25">
      <c r="A70" s="8" t="s">
        <v>98</v>
      </c>
      <c r="B70" s="10" t="s">
        <v>99</v>
      </c>
      <c r="C70" s="21">
        <v>1928.5</v>
      </c>
      <c r="D70" s="16">
        <v>1691</v>
      </c>
      <c r="E70" s="28">
        <f t="shared" si="0"/>
        <v>87.684729064039416</v>
      </c>
    </row>
    <row r="71" spans="1:5" ht="33.4" customHeight="1" x14ac:dyDescent="0.25">
      <c r="A71" s="8" t="s">
        <v>73</v>
      </c>
      <c r="B71" s="10" t="s">
        <v>83</v>
      </c>
      <c r="C71" s="9">
        <f>C74+C72</f>
        <v>158711.30000000002</v>
      </c>
      <c r="D71" s="9">
        <f>D74+D72</f>
        <v>72650.3</v>
      </c>
      <c r="E71" s="28">
        <f t="shared" si="0"/>
        <v>45.77512754290337</v>
      </c>
    </row>
    <row r="72" spans="1:5" ht="98.25" customHeight="1" x14ac:dyDescent="0.25">
      <c r="A72" s="27" t="s">
        <v>140</v>
      </c>
      <c r="B72" s="20" t="s">
        <v>141</v>
      </c>
      <c r="C72" s="9">
        <f>C73</f>
        <v>154084.20000000001</v>
      </c>
      <c r="D72" s="9">
        <f>D73</f>
        <v>68624.800000000003</v>
      </c>
      <c r="E72" s="28">
        <f t="shared" si="0"/>
        <v>44.537207578713456</v>
      </c>
    </row>
    <row r="73" spans="1:5" ht="100.5" customHeight="1" x14ac:dyDescent="0.25">
      <c r="A73" s="27" t="s">
        <v>142</v>
      </c>
      <c r="B73" s="20" t="s">
        <v>143</v>
      </c>
      <c r="C73" s="9">
        <v>154084.20000000001</v>
      </c>
      <c r="D73" s="16">
        <v>68624.800000000003</v>
      </c>
      <c r="E73" s="28">
        <f t="shared" si="0"/>
        <v>44.537207578713456</v>
      </c>
    </row>
    <row r="74" spans="1:5" ht="26.25" customHeight="1" x14ac:dyDescent="0.25">
      <c r="A74" s="8" t="s">
        <v>74</v>
      </c>
      <c r="B74" s="10" t="s">
        <v>84</v>
      </c>
      <c r="C74" s="9">
        <f>C75</f>
        <v>4627.1000000000004</v>
      </c>
      <c r="D74" s="9">
        <f>D75</f>
        <v>4025.5</v>
      </c>
      <c r="E74" s="28">
        <f t="shared" si="0"/>
        <v>86.998335890730687</v>
      </c>
    </row>
    <row r="75" spans="1:5" ht="29.25" customHeight="1" x14ac:dyDescent="0.25">
      <c r="A75" s="8" t="s">
        <v>75</v>
      </c>
      <c r="B75" s="10" t="s">
        <v>85</v>
      </c>
      <c r="C75" s="9">
        <v>4627.1000000000004</v>
      </c>
      <c r="D75" s="16">
        <v>4025.5</v>
      </c>
      <c r="E75" s="28">
        <f t="shared" si="0"/>
        <v>86.998335890730687</v>
      </c>
    </row>
    <row r="76" spans="1:5" ht="31.5" x14ac:dyDescent="0.25">
      <c r="A76" s="8" t="s">
        <v>76</v>
      </c>
      <c r="B76" s="10" t="s">
        <v>86</v>
      </c>
      <c r="C76" s="9">
        <f>C79+C77</f>
        <v>349.9</v>
      </c>
      <c r="D76" s="9">
        <f>D79+D77</f>
        <v>263.3</v>
      </c>
      <c r="E76" s="28">
        <f t="shared" si="0"/>
        <v>75.250071448985437</v>
      </c>
    </row>
    <row r="77" spans="1:5" ht="47.25" x14ac:dyDescent="0.25">
      <c r="A77" s="8" t="s">
        <v>90</v>
      </c>
      <c r="B77" s="10" t="s">
        <v>93</v>
      </c>
      <c r="C77" s="9">
        <f>C78</f>
        <v>3.5</v>
      </c>
      <c r="D77" s="9">
        <f>D78</f>
        <v>3.5</v>
      </c>
      <c r="E77" s="28">
        <f t="shared" si="0"/>
        <v>100</v>
      </c>
    </row>
    <row r="78" spans="1:5" ht="47.25" x14ac:dyDescent="0.25">
      <c r="A78" s="8" t="s">
        <v>91</v>
      </c>
      <c r="B78" s="10" t="s">
        <v>92</v>
      </c>
      <c r="C78" s="9">
        <v>3.5</v>
      </c>
      <c r="D78" s="16">
        <v>3.5</v>
      </c>
      <c r="E78" s="28">
        <f t="shared" si="0"/>
        <v>100</v>
      </c>
    </row>
    <row r="79" spans="1:5" ht="56.25" customHeight="1" x14ac:dyDescent="0.25">
      <c r="A79" s="8" t="s">
        <v>77</v>
      </c>
      <c r="B79" s="10" t="s">
        <v>87</v>
      </c>
      <c r="C79" s="9">
        <f>C80</f>
        <v>346.4</v>
      </c>
      <c r="D79" s="9">
        <f>D80</f>
        <v>259.8</v>
      </c>
      <c r="E79" s="28">
        <f t="shared" si="0"/>
        <v>75.000000000000014</v>
      </c>
    </row>
    <row r="80" spans="1:5" ht="48.75" customHeight="1" x14ac:dyDescent="0.25">
      <c r="A80" s="8" t="s">
        <v>78</v>
      </c>
      <c r="B80" s="10" t="s">
        <v>88</v>
      </c>
      <c r="C80" s="9">
        <v>346.4</v>
      </c>
      <c r="D80" s="16">
        <v>259.8</v>
      </c>
      <c r="E80" s="28">
        <f t="shared" si="0"/>
        <v>75.000000000000014</v>
      </c>
    </row>
    <row r="81" spans="1:5" ht="28.5" customHeight="1" x14ac:dyDescent="0.25">
      <c r="A81" s="19" t="s">
        <v>113</v>
      </c>
      <c r="B81" s="20" t="s">
        <v>114</v>
      </c>
      <c r="C81" s="21">
        <f>C82</f>
        <v>10000</v>
      </c>
      <c r="D81" s="21">
        <f>D82</f>
        <v>8155</v>
      </c>
      <c r="E81" s="28">
        <f t="shared" si="0"/>
        <v>81.55</v>
      </c>
    </row>
    <row r="82" spans="1:5" ht="30.75" customHeight="1" x14ac:dyDescent="0.25">
      <c r="A82" s="19" t="s">
        <v>115</v>
      </c>
      <c r="B82" s="20" t="s">
        <v>116</v>
      </c>
      <c r="C82" s="21">
        <f>C83</f>
        <v>10000</v>
      </c>
      <c r="D82" s="21">
        <f>D83</f>
        <v>8155</v>
      </c>
      <c r="E82" s="28">
        <f t="shared" ref="E82:E84" si="8">D82/C82*100</f>
        <v>81.55</v>
      </c>
    </row>
    <row r="83" spans="1:5" ht="31.5" customHeight="1" x14ac:dyDescent="0.25">
      <c r="A83" s="19" t="s">
        <v>117</v>
      </c>
      <c r="B83" s="20" t="s">
        <v>118</v>
      </c>
      <c r="C83" s="21">
        <v>10000</v>
      </c>
      <c r="D83" s="16">
        <v>8155</v>
      </c>
      <c r="E83" s="28">
        <f t="shared" si="8"/>
        <v>81.55</v>
      </c>
    </row>
    <row r="84" spans="1:5" ht="19.5" customHeight="1" x14ac:dyDescent="0.3">
      <c r="A84" s="6" t="s">
        <v>79</v>
      </c>
      <c r="B84" s="4"/>
      <c r="C84" s="7">
        <f>C66+C15</f>
        <v>207398.30000000002</v>
      </c>
      <c r="D84" s="7">
        <f>D66+D15</f>
        <v>114271.70000000001</v>
      </c>
      <c r="E84" s="28">
        <f t="shared" si="8"/>
        <v>55.09770330807919</v>
      </c>
    </row>
  </sheetData>
  <mergeCells count="6">
    <mergeCell ref="E11:E13"/>
    <mergeCell ref="A11:A13"/>
    <mergeCell ref="B11:B13"/>
    <mergeCell ref="C11:C13"/>
    <mergeCell ref="A8:C8"/>
    <mergeCell ref="D11:D13"/>
  </mergeCells>
  <pageMargins left="1.1811023622047245" right="0" top="0" bottom="0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Пользователь</cp:lastModifiedBy>
  <cp:lastPrinted>2024-10-07T09:31:29Z</cp:lastPrinted>
  <dcterms:created xsi:type="dcterms:W3CDTF">2017-11-09T11:25:02Z</dcterms:created>
  <dcterms:modified xsi:type="dcterms:W3CDTF">2024-10-07T09:31:34Z</dcterms:modified>
</cp:coreProperties>
</file>