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Комитет финансов Приозерска\ОТЧЕТНОСТЬ КСП\Отчетность в 2020 году\2020 год\"/>
    </mc:Choice>
  </mc:AlternateContent>
  <bookViews>
    <workbookView xWindow="0" yWindow="0" windowWidth="28800" windowHeight="12300" activeTab="1"/>
  </bookViews>
  <sheets>
    <sheet name="2020" sheetId="2" r:id="rId1"/>
    <sheet name="Лист1" sheetId="3" r:id="rId2"/>
  </sheets>
  <calcPr calcId="162913" refMode="R1C1"/>
</workbook>
</file>

<file path=xl/calcChain.xml><?xml version="1.0" encoding="utf-8"?>
<calcChain xmlns="http://schemas.openxmlformats.org/spreadsheetml/2006/main">
  <c r="G81" i="3" l="1"/>
  <c r="F80" i="3"/>
  <c r="G80" i="3" s="1"/>
  <c r="G67" i="3"/>
  <c r="G68" i="3"/>
  <c r="G70" i="3"/>
  <c r="F69" i="3"/>
  <c r="G69" i="3" s="1"/>
  <c r="F67" i="3"/>
  <c r="G53" i="3"/>
  <c r="G54" i="3"/>
  <c r="F53" i="3"/>
  <c r="F52" i="3"/>
  <c r="G52" i="3" s="1"/>
  <c r="G22" i="3"/>
  <c r="G23" i="3"/>
  <c r="G24" i="3"/>
  <c r="G25" i="3"/>
  <c r="G15" i="3"/>
  <c r="G18" i="3"/>
  <c r="G19" i="3"/>
  <c r="G20" i="3"/>
  <c r="G21" i="3"/>
  <c r="G28" i="3"/>
  <c r="G31" i="3"/>
  <c r="G32" i="3"/>
  <c r="G33" i="3"/>
  <c r="G37" i="3"/>
  <c r="G42" i="3"/>
  <c r="G44" i="3"/>
  <c r="G47" i="3"/>
  <c r="G51" i="3"/>
  <c r="G58" i="3"/>
  <c r="G60" i="3"/>
  <c r="G61" i="3"/>
  <c r="G65" i="3"/>
  <c r="G66" i="3"/>
  <c r="G72" i="3"/>
  <c r="G75" i="3"/>
  <c r="G77" i="3"/>
  <c r="G79" i="3"/>
  <c r="G83" i="3"/>
  <c r="G86" i="3"/>
  <c r="G87" i="3"/>
  <c r="G88" i="3"/>
  <c r="G90" i="3"/>
  <c r="G91" i="3"/>
  <c r="G93" i="3"/>
  <c r="G95" i="3"/>
  <c r="G96" i="3"/>
  <c r="F95" i="3"/>
  <c r="F94" i="3"/>
  <c r="F92" i="3"/>
  <c r="F90" i="3"/>
  <c r="F87" i="3"/>
  <c r="F85" i="3"/>
  <c r="G85" i="3" s="1"/>
  <c r="F84" i="3"/>
  <c r="F82" i="3"/>
  <c r="F78" i="3"/>
  <c r="F76" i="3"/>
  <c r="F73" i="3" s="1"/>
  <c r="F74" i="3"/>
  <c r="F71" i="3"/>
  <c r="G71" i="3" s="1"/>
  <c r="F65" i="3"/>
  <c r="F64" i="3"/>
  <c r="F60" i="3"/>
  <c r="F59" i="3"/>
  <c r="F57" i="3"/>
  <c r="F56" i="3" s="1"/>
  <c r="F55" i="3" s="1"/>
  <c r="F50" i="3"/>
  <c r="F49" i="3"/>
  <c r="F46" i="3"/>
  <c r="F45" i="3" s="1"/>
  <c r="F40" i="3" s="1"/>
  <c r="F43" i="3"/>
  <c r="F41" i="3"/>
  <c r="F36" i="3"/>
  <c r="F35" i="3" s="1"/>
  <c r="F34" i="3" s="1"/>
  <c r="F32" i="3"/>
  <c r="F30" i="3"/>
  <c r="F29" i="3" s="1"/>
  <c r="F27" i="3"/>
  <c r="F17" i="3"/>
  <c r="F16" i="3" s="1"/>
  <c r="F14" i="3"/>
  <c r="F13" i="3" s="1"/>
  <c r="F12" i="3" s="1"/>
  <c r="D95" i="3"/>
  <c r="D94" i="3" s="1"/>
  <c r="G94" i="3" s="1"/>
  <c r="C95" i="3"/>
  <c r="C94" i="3" s="1"/>
  <c r="E93" i="3"/>
  <c r="D92" i="3"/>
  <c r="C92" i="3"/>
  <c r="E91" i="3"/>
  <c r="D90" i="3"/>
  <c r="C90" i="3"/>
  <c r="C89" i="3"/>
  <c r="E88" i="3"/>
  <c r="D87" i="3"/>
  <c r="C87" i="3"/>
  <c r="C84" i="3" s="1"/>
  <c r="E86" i="3"/>
  <c r="D85" i="3"/>
  <c r="C85" i="3"/>
  <c r="E83" i="3"/>
  <c r="D82" i="3"/>
  <c r="E82" i="3" s="1"/>
  <c r="C82" i="3"/>
  <c r="E79" i="3"/>
  <c r="D78" i="3"/>
  <c r="C78" i="3"/>
  <c r="E77" i="3"/>
  <c r="D76" i="3"/>
  <c r="C76" i="3"/>
  <c r="E75" i="3"/>
  <c r="D74" i="3"/>
  <c r="C74" i="3"/>
  <c r="E72" i="3"/>
  <c r="E71" i="3"/>
  <c r="D71" i="3"/>
  <c r="C71" i="3"/>
  <c r="E66" i="3"/>
  <c r="E65" i="3"/>
  <c r="D65" i="3"/>
  <c r="C65" i="3"/>
  <c r="C64" i="3" s="1"/>
  <c r="D64" i="3"/>
  <c r="E64" i="3" s="1"/>
  <c r="E61" i="3"/>
  <c r="D60" i="3"/>
  <c r="C60" i="3"/>
  <c r="C59" i="3" s="1"/>
  <c r="E58" i="3"/>
  <c r="D57" i="3"/>
  <c r="D56" i="3" s="1"/>
  <c r="C57" i="3"/>
  <c r="C56" i="3" s="1"/>
  <c r="C55" i="3" s="1"/>
  <c r="E51" i="3"/>
  <c r="D50" i="3"/>
  <c r="G50" i="3" s="1"/>
  <c r="C50" i="3"/>
  <c r="C49" i="3" s="1"/>
  <c r="C48" i="3" s="1"/>
  <c r="E47" i="3"/>
  <c r="D46" i="3"/>
  <c r="D45" i="3" s="1"/>
  <c r="C46" i="3"/>
  <c r="C45" i="3" s="1"/>
  <c r="E44" i="3"/>
  <c r="D43" i="3"/>
  <c r="C43" i="3"/>
  <c r="E42" i="3"/>
  <c r="D41" i="3"/>
  <c r="C41" i="3"/>
  <c r="C40" i="3"/>
  <c r="C39" i="3" s="1"/>
  <c r="E37" i="3"/>
  <c r="D36" i="3"/>
  <c r="D35" i="3" s="1"/>
  <c r="C36" i="3"/>
  <c r="C35" i="3" s="1"/>
  <c r="C34" i="3" s="1"/>
  <c r="E33" i="3"/>
  <c r="D32" i="3"/>
  <c r="C32" i="3"/>
  <c r="E31" i="3"/>
  <c r="D30" i="3"/>
  <c r="E30" i="3" s="1"/>
  <c r="C30" i="3"/>
  <c r="E28" i="3"/>
  <c r="D27" i="3"/>
  <c r="C27" i="3"/>
  <c r="E20" i="3"/>
  <c r="E19" i="3"/>
  <c r="E18" i="3"/>
  <c r="D17" i="3"/>
  <c r="E17" i="3" s="1"/>
  <c r="C17" i="3"/>
  <c r="C16" i="3" s="1"/>
  <c r="E15" i="3"/>
  <c r="D14" i="3"/>
  <c r="C14" i="3"/>
  <c r="C13" i="3" s="1"/>
  <c r="C12" i="3" s="1"/>
  <c r="E45" i="3" l="1"/>
  <c r="G45" i="3"/>
  <c r="E27" i="3"/>
  <c r="E43" i="3"/>
  <c r="C73" i="3"/>
  <c r="C63" i="3" s="1"/>
  <c r="C62" i="3" s="1"/>
  <c r="E78" i="3"/>
  <c r="E92" i="3"/>
  <c r="F48" i="3"/>
  <c r="G82" i="3"/>
  <c r="G76" i="3"/>
  <c r="G64" i="3"/>
  <c r="G43" i="3"/>
  <c r="G27" i="3"/>
  <c r="E41" i="3"/>
  <c r="E46" i="3"/>
  <c r="E76" i="3"/>
  <c r="E87" i="3"/>
  <c r="E90" i="3"/>
  <c r="G46" i="3"/>
  <c r="G30" i="3"/>
  <c r="C29" i="3"/>
  <c r="C26" i="3" s="1"/>
  <c r="C11" i="3" s="1"/>
  <c r="C10" i="3" s="1"/>
  <c r="E32" i="3"/>
  <c r="E60" i="3"/>
  <c r="E74" i="3"/>
  <c r="E85" i="3"/>
  <c r="G92" i="3"/>
  <c r="G78" i="3"/>
  <c r="G74" i="3"/>
  <c r="G41" i="3"/>
  <c r="G17" i="3"/>
  <c r="C38" i="3"/>
  <c r="E56" i="3"/>
  <c r="G56" i="3"/>
  <c r="E57" i="3"/>
  <c r="G57" i="3"/>
  <c r="E35" i="3"/>
  <c r="G35" i="3"/>
  <c r="E50" i="3"/>
  <c r="E36" i="3"/>
  <c r="G36" i="3"/>
  <c r="G14" i="3"/>
  <c r="E14" i="3"/>
  <c r="F63" i="3"/>
  <c r="F62" i="3"/>
  <c r="F39" i="3"/>
  <c r="F38" i="3" s="1"/>
  <c r="F26" i="3"/>
  <c r="D34" i="3"/>
  <c r="D40" i="3"/>
  <c r="G40" i="3" s="1"/>
  <c r="D55" i="3"/>
  <c r="D89" i="3"/>
  <c r="D16" i="3"/>
  <c r="D29" i="3"/>
  <c r="D49" i="3"/>
  <c r="G49" i="3" s="1"/>
  <c r="D84" i="3"/>
  <c r="D13" i="3"/>
  <c r="G13" i="3" s="1"/>
  <c r="D26" i="3"/>
  <c r="D59" i="3"/>
  <c r="D73" i="3"/>
  <c r="E16" i="3" l="1"/>
  <c r="G16" i="3"/>
  <c r="E73" i="3"/>
  <c r="G73" i="3"/>
  <c r="E84" i="3"/>
  <c r="G84" i="3"/>
  <c r="E89" i="3"/>
  <c r="G89" i="3"/>
  <c r="E59" i="3"/>
  <c r="G59" i="3"/>
  <c r="E26" i="3"/>
  <c r="G26" i="3"/>
  <c r="E29" i="3"/>
  <c r="G29" i="3"/>
  <c r="E55" i="3"/>
  <c r="G55" i="3"/>
  <c r="E34" i="3"/>
  <c r="G34" i="3"/>
  <c r="C97" i="3"/>
  <c r="F11" i="3"/>
  <c r="E49" i="3"/>
  <c r="D48" i="3"/>
  <c r="D63" i="3"/>
  <c r="G63" i="3" s="1"/>
  <c r="E13" i="3"/>
  <c r="D12" i="3"/>
  <c r="G12" i="3" s="1"/>
  <c r="E40" i="3"/>
  <c r="D39" i="3"/>
  <c r="G39" i="3" s="1"/>
  <c r="E48" i="3" l="1"/>
  <c r="G48" i="3"/>
  <c r="F10" i="3"/>
  <c r="E12" i="3"/>
  <c r="D11" i="3"/>
  <c r="G11" i="3" s="1"/>
  <c r="E39" i="3"/>
  <c r="D38" i="3"/>
  <c r="E63" i="3"/>
  <c r="D62" i="3"/>
  <c r="G62" i="3" s="1"/>
  <c r="E38" i="3" l="1"/>
  <c r="G38" i="3"/>
  <c r="E62" i="3"/>
  <c r="E11" i="3"/>
  <c r="D10" i="3"/>
  <c r="D97" i="3" s="1"/>
  <c r="E10" i="3" l="1"/>
  <c r="G10" i="3"/>
  <c r="E97" i="3"/>
  <c r="G97" i="3"/>
  <c r="G59" i="2"/>
  <c r="G60" i="2"/>
  <c r="G61" i="2"/>
  <c r="G65" i="2"/>
  <c r="G66" i="2"/>
  <c r="G67" i="2"/>
  <c r="G68" i="2"/>
  <c r="G69" i="2"/>
  <c r="G44" i="2"/>
  <c r="G45" i="2"/>
  <c r="G16" i="2" l="1"/>
  <c r="G17" i="2"/>
  <c r="G18" i="2"/>
  <c r="G19" i="2"/>
  <c r="G20" i="2"/>
  <c r="G21" i="2"/>
  <c r="G22" i="2"/>
  <c r="G26" i="2"/>
  <c r="G27" i="2"/>
  <c r="G28" i="2"/>
  <c r="G29" i="2"/>
  <c r="G30" i="2"/>
  <c r="G31" i="2"/>
  <c r="G32" i="2"/>
  <c r="G33" i="2"/>
  <c r="G34" i="2"/>
  <c r="G38" i="2"/>
  <c r="G40" i="2"/>
  <c r="G41" i="2"/>
  <c r="G42" i="2"/>
  <c r="G43" i="2"/>
  <c r="G46" i="2"/>
  <c r="G47" i="2"/>
  <c r="G48" i="2"/>
  <c r="G49" i="2"/>
  <c r="G50" i="2"/>
  <c r="G51" i="2"/>
  <c r="G52" i="2"/>
  <c r="G53" i="2"/>
  <c r="G54" i="2"/>
  <c r="G55" i="2"/>
  <c r="G56" i="2"/>
  <c r="G57" i="2"/>
  <c r="G64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E16" i="2" l="1"/>
  <c r="E19" i="2"/>
  <c r="E20" i="2"/>
  <c r="E21" i="2"/>
  <c r="E26" i="2"/>
  <c r="E29" i="2"/>
  <c r="E31" i="2"/>
  <c r="E32" i="2"/>
  <c r="E34" i="2"/>
  <c r="E38" i="2"/>
  <c r="E43" i="2"/>
  <c r="E47" i="2"/>
  <c r="E49" i="2"/>
  <c r="E50" i="2"/>
  <c r="E54" i="2"/>
  <c r="E57" i="2"/>
  <c r="E64" i="2"/>
  <c r="E72" i="2"/>
  <c r="E77" i="2"/>
  <c r="E79" i="2"/>
  <c r="E81" i="2"/>
  <c r="E82" i="2"/>
  <c r="E84" i="2"/>
  <c r="E86" i="2"/>
  <c r="E88" i="2"/>
  <c r="E89" i="2"/>
  <c r="E90" i="2"/>
  <c r="E92" i="2"/>
  <c r="E94" i="2"/>
  <c r="E97" i="2"/>
  <c r="E99" i="2"/>
  <c r="E101" i="2"/>
  <c r="E102" i="2"/>
  <c r="E104" i="2"/>
  <c r="D106" i="2"/>
  <c r="D103" i="2"/>
  <c r="E103" i="2" s="1"/>
  <c r="D101" i="2"/>
  <c r="D98" i="2"/>
  <c r="E98" i="2" s="1"/>
  <c r="D96" i="2"/>
  <c r="E96" i="2" s="1"/>
  <c r="D93" i="2"/>
  <c r="E93" i="2" s="1"/>
  <c r="D91" i="2"/>
  <c r="D89" i="2"/>
  <c r="D87" i="2"/>
  <c r="E87" i="2" s="1"/>
  <c r="D85" i="2"/>
  <c r="E85" i="2" s="1"/>
  <c r="D83" i="2"/>
  <c r="D81" i="2"/>
  <c r="D78" i="2"/>
  <c r="E78" i="2" s="1"/>
  <c r="D76" i="2"/>
  <c r="D75" i="2" s="1"/>
  <c r="D71" i="2"/>
  <c r="D70" i="2" s="1"/>
  <c r="E70" i="2" s="1"/>
  <c r="D63" i="2"/>
  <c r="D56" i="2"/>
  <c r="D55" i="2" s="1"/>
  <c r="D53" i="2"/>
  <c r="D52" i="2" s="1"/>
  <c r="E52" i="2" s="1"/>
  <c r="D49" i="2"/>
  <c r="D48" i="2" s="1"/>
  <c r="D46" i="2"/>
  <c r="E46" i="2" s="1"/>
  <c r="D42" i="2"/>
  <c r="E42" i="2" s="1"/>
  <c r="D37" i="2"/>
  <c r="D33" i="2"/>
  <c r="D31" i="2"/>
  <c r="D28" i="2"/>
  <c r="E28" i="2" s="1"/>
  <c r="D25" i="2"/>
  <c r="D18" i="2"/>
  <c r="D17" i="2"/>
  <c r="E17" i="2" s="1"/>
  <c r="D15" i="2"/>
  <c r="C103" i="2"/>
  <c r="C101" i="2"/>
  <c r="C100" i="2"/>
  <c r="C98" i="2"/>
  <c r="C95" i="2" s="1"/>
  <c r="C96" i="2"/>
  <c r="C93" i="2"/>
  <c r="C91" i="2"/>
  <c r="E91" i="2" s="1"/>
  <c r="C89" i="2"/>
  <c r="C87" i="2"/>
  <c r="C85" i="2"/>
  <c r="C83" i="2"/>
  <c r="E83" i="2" s="1"/>
  <c r="C81" i="2"/>
  <c r="C78" i="2"/>
  <c r="C76" i="2"/>
  <c r="C71" i="2"/>
  <c r="C70" i="2" s="1"/>
  <c r="C63" i="2"/>
  <c r="C62" i="2" s="1"/>
  <c r="C58" i="2" s="1"/>
  <c r="C56" i="2"/>
  <c r="C55" i="2" s="1"/>
  <c r="C53" i="2"/>
  <c r="C52" i="2" s="1"/>
  <c r="C49" i="2"/>
  <c r="C48" i="2"/>
  <c r="E48" i="2" s="1"/>
  <c r="C46" i="2"/>
  <c r="C42" i="2"/>
  <c r="C41" i="2"/>
  <c r="C40" i="2"/>
  <c r="C37" i="2"/>
  <c r="C36" i="2" s="1"/>
  <c r="C35" i="2" s="1"/>
  <c r="C33" i="2"/>
  <c r="E33" i="2" s="1"/>
  <c r="C31" i="2"/>
  <c r="C28" i="2"/>
  <c r="C25" i="2"/>
  <c r="C24" i="2" s="1"/>
  <c r="C23" i="2" s="1"/>
  <c r="C18" i="2"/>
  <c r="E18" i="2" s="1"/>
  <c r="C17" i="2"/>
  <c r="C15" i="2"/>
  <c r="C14" i="2"/>
  <c r="C13" i="2" s="1"/>
  <c r="D62" i="2" l="1"/>
  <c r="G63" i="2"/>
  <c r="E63" i="2"/>
  <c r="D36" i="2"/>
  <c r="E36" i="2" s="1"/>
  <c r="G37" i="2"/>
  <c r="D24" i="2"/>
  <c r="G24" i="2" s="1"/>
  <c r="G25" i="2"/>
  <c r="D14" i="2"/>
  <c r="E14" i="2" s="1"/>
  <c r="G15" i="2"/>
  <c r="D23" i="2"/>
  <c r="E24" i="2"/>
  <c r="E55" i="2"/>
  <c r="E53" i="2"/>
  <c r="E15" i="2"/>
  <c r="C27" i="2"/>
  <c r="C80" i="2"/>
  <c r="E76" i="2"/>
  <c r="E56" i="2"/>
  <c r="C30" i="2"/>
  <c r="C51" i="2"/>
  <c r="C39" i="2" s="1"/>
  <c r="C75" i="2"/>
  <c r="C74" i="2" s="1"/>
  <c r="C73" i="2" s="1"/>
  <c r="D105" i="2"/>
  <c r="E71" i="2"/>
  <c r="E62" i="2"/>
  <c r="E37" i="2"/>
  <c r="E25" i="2"/>
  <c r="D100" i="2"/>
  <c r="D95" i="2"/>
  <c r="E95" i="2" s="1"/>
  <c r="D80" i="2"/>
  <c r="E80" i="2" s="1"/>
  <c r="D51" i="2"/>
  <c r="D41" i="2"/>
  <c r="D30" i="2"/>
  <c r="C12" i="2"/>
  <c r="D58" i="2" l="1"/>
  <c r="G62" i="2"/>
  <c r="E23" i="2"/>
  <c r="G23" i="2"/>
  <c r="D13" i="2"/>
  <c r="G14" i="2"/>
  <c r="D35" i="2"/>
  <c r="G36" i="2"/>
  <c r="C11" i="2"/>
  <c r="C108" i="2" s="1"/>
  <c r="D27" i="2"/>
  <c r="E30" i="2"/>
  <c r="E75" i="2"/>
  <c r="D40" i="2"/>
  <c r="E41" i="2"/>
  <c r="D74" i="2"/>
  <c r="E100" i="2"/>
  <c r="E51" i="2"/>
  <c r="E58" i="2" l="1"/>
  <c r="G58" i="2"/>
  <c r="E35" i="2"/>
  <c r="G35" i="2"/>
  <c r="E13" i="2"/>
  <c r="G13" i="2"/>
  <c r="D73" i="2"/>
  <c r="E73" i="2" s="1"/>
  <c r="E74" i="2"/>
  <c r="D12" i="2"/>
  <c r="G12" i="2" s="1"/>
  <c r="E27" i="2"/>
  <c r="D39" i="2"/>
  <c r="E40" i="2"/>
  <c r="E39" i="2" l="1"/>
  <c r="G39" i="2"/>
  <c r="E12" i="2"/>
  <c r="D11" i="2"/>
  <c r="G11" i="2" s="1"/>
  <c r="D108" i="2" l="1"/>
  <c r="E11" i="2"/>
  <c r="E108" i="2" l="1"/>
  <c r="G108" i="2"/>
</calcChain>
</file>

<file path=xl/sharedStrings.xml><?xml version="1.0" encoding="utf-8"?>
<sst xmlns="http://schemas.openxmlformats.org/spreadsheetml/2006/main" count="392" uniqueCount="217">
  <si>
    <t xml:space="preserve">
(тыс. руб.)</t>
  </si>
  <si>
    <t>Код бюджетной классификации Российской Федерации</t>
  </si>
  <si>
    <t>3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</si>
  <si>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</si>
  <si>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</si>
  <si>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000 1 00 00000 00 0000 000 </t>
  </si>
  <si>
    <t>НАЛОГОВЫЕ И НЕНАЛОГОВЫЕ ДОХОДЫ</t>
  </si>
  <si>
    <t>Налоговые доходы</t>
  </si>
  <si>
    <t xml:space="preserve">000 1 01 00000 00 0000 000 </t>
  </si>
  <si>
    <t>НАЛОГИ НА ПРИБЫЛЬ, ДОХОДЫ</t>
  </si>
  <si>
    <t xml:space="preserve">182 1 01 02000 01 0000 110 </t>
  </si>
  <si>
    <t>Налог на доходы физических лиц</t>
  </si>
  <si>
    <t xml:space="preserve">182 1 01 02010 01 0000 110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</si>
  <si>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</si>
  <si>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</si>
  <si>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</si>
  <si>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000 1 03 00000 00 0000 000 </t>
  </si>
  <si>
    <t>НАЛОГИ НА ТОВАРЫ (РАБОТЫ, УСЛУГИ), РЕАЛИЗУЕМЫЕ НА ТЕРРИТОРИИ РОССИЙСКОЙ ФЕДЕРАЦИИ</t>
  </si>
  <si>
    <t xml:space="preserve">100 1 03 02000 01 0000 110 </t>
  </si>
  <si>
    <t>Акцизы по подакцизным товарам (продукции), производимым на территории Российской Федерации</t>
  </si>
  <si>
    <t xml:space="preserve">100 1 03 02230 01 0000 110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</si>
  <si>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</si>
  <si>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</si>
  <si>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</si>
  <si>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</si>
  <si>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</si>
  <si>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</si>
  <si>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 xml:space="preserve">182 1 06 01000 00 0000 110 </t>
  </si>
  <si>
    <t>Налог на имущество физических лиц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</si>
  <si>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</si>
  <si>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</si>
  <si>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182 1 06 06000 00 0000 110 </t>
  </si>
  <si>
    <t>Земельный налог</t>
  </si>
  <si>
    <t xml:space="preserve">182 1 06 06030 00 0000 110 </t>
  </si>
  <si>
    <t>Земельный налог с организаций</t>
  </si>
  <si>
    <t xml:space="preserve">182 1 06 06033 13 0000 110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</si>
  <si>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</si>
  <si>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182 1 06 06040 00 0000 110 </t>
  </si>
  <si>
    <t>Земельный налог с физических лиц</t>
  </si>
  <si>
    <t xml:space="preserve">182 1 06 06043 13 0000 110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</si>
  <si>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</si>
  <si>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000 1 08 00000 00 0000 000 </t>
  </si>
  <si>
    <t>ГОСУДАРСТВЕННАЯ ПОШЛИНА</t>
  </si>
  <si>
    <t xml:space="preserve">040 1 08 04000 01 0000 110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</si>
  <si>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</si>
  <si>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040 1 08 04020 01 0000 110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</si>
  <si>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</si>
  <si>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040 1 08 04020 01 1000 110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</si>
  <si>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</si>
  <si>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</si>
  <si>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</si>
  <si>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</si>
  <si>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040 1 11 05000 00 0000 120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</si>
  <si>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</si>
  <si>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</si>
  <si>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</si>
  <si>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040 1 11 05013 13 0000 120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</si>
  <si>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</si>
  <si>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040 1 11 05070 00 0000 120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</si>
  <si>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</si>
  <si>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040 1 11 05075 13 0000 120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</si>
  <si>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</si>
  <si>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040 1 11 09000 00 0000 120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</si>
  <si>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</si>
  <si>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</si>
  <si>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</si>
  <si>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040 1 11 09045 13 0000 120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</si>
  <si>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</si>
  <si>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000 1 13 00000 00 0000 000 </t>
  </si>
  <si>
    <t xml:space="preserve">040 1 13 01000 00 0000 130 </t>
  </si>
  <si>
    <t>Доходы от оказания платных услуг (работ)</t>
  </si>
  <si>
    <t xml:space="preserve">040 1 13 01990 00 0000 130 </t>
  </si>
  <si>
    <t>Прочие доходы от оказания платных услуг (работ)</t>
  </si>
  <si>
    <t xml:space="preserve">040 1 13 01995 13 0000 130 </t>
  </si>
  <si>
    <t>Прочие доходы от оказания платных услуг (работ) получателями средств бюджетов городских поселений</t>
  </si>
  <si>
    <t xml:space="preserve">040 1 13 02990 00 0000 130 </t>
  </si>
  <si>
    <t>Прочие доходы от компенсации затрат государства</t>
  </si>
  <si>
    <t xml:space="preserve">040 1 13 02995 13 0000 130 </t>
  </si>
  <si>
    <t>Прочие доходы от компенсации затрат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</si>
  <si>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</si>
  <si>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</si>
  <si>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 xml:space="preserve">040 1 14 06000 00 0000 430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</si>
  <si>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</si>
  <si>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040 1 14 06010 00 0000 430 </t>
  </si>
  <si>
    <t>Доходы от продажи земельных участков, государственная собственность на которые не разграничена</t>
  </si>
  <si>
    <t xml:space="preserve">040 1 14 06013 13 0000 430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</si>
  <si>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</si>
  <si>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000 1 17 00000 00 0000 000 </t>
  </si>
  <si>
    <t>ПРОЧИЕ НЕНАЛОГОВЫЕ ДОХОДЫ</t>
  </si>
  <si>
    <t xml:space="preserve">040 1 17 05000 00 0000 180 </t>
  </si>
  <si>
    <t>Прочие неналоговые доходы</t>
  </si>
  <si>
    <t xml:space="preserve">040 1 17 05050 13 0000 180 </t>
  </si>
  <si>
    <t>Прочие неналоговые доходы бюджетов городских поселений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</si>
  <si>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</si>
  <si>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</si>
  <si>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</si>
  <si>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</si>
  <si>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</si>
  <si>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</si>
  <si>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</si>
  <si>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</si>
  <si>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</si>
  <si>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</si>
  <si>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</si>
  <si>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</si>
  <si>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</si>
  <si>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</si>
  <si>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</si>
  <si>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</si>
  <si>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 xml:space="preserve">000 1 05 00000 00 0000 000 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</si>
  <si>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</si>
  <si>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</si>
  <si>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</si>
  <si>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</t>
  </si>
  <si>
    <t>ДОХОДЫ</t>
  </si>
  <si>
    <t xml:space="preserve">100 1 05 03000 01 0000 110 </t>
  </si>
  <si>
    <t xml:space="preserve">100 1 05 03010 01 0000 110 </t>
  </si>
  <si>
    <t xml:space="preserve">100 1 05 03010 01 1000 110 </t>
  </si>
  <si>
    <t xml:space="preserve">000 1 06 00000 00 0000 000 </t>
  </si>
  <si>
    <t>ДОХОДЫ ОТ ОКАЗАНИЯ ПЛАТНЫХ УСЛУГ И КОМПЕНСАЦИИ ЗАТРАТ ГОСУДАРСТВА</t>
  </si>
  <si>
    <t>Поступление средств, удерживаемых из заработной платы осужденных</t>
  </si>
  <si>
    <t xml:space="preserve">040 1 13 02090 01 0000 130 </t>
  </si>
  <si>
    <t xml:space="preserve">040 2 02 20000 00 0000 150 </t>
  </si>
  <si>
    <t xml:space="preserve">040 2 02 20216 00 0000 150 </t>
  </si>
  <si>
    <t xml:space="preserve">040 2 02 20216 13 0000 150 </t>
  </si>
  <si>
    <t xml:space="preserve">040 2 02 29999 00 0000 150 </t>
  </si>
  <si>
    <t xml:space="preserve">040 2 02 29999 13 0000 150 </t>
  </si>
  <si>
    <t xml:space="preserve">040 2 02 30000 00 0000 150 </t>
  </si>
  <si>
    <t xml:space="preserve">040 2 02 35118 00 0000 150 </t>
  </si>
  <si>
    <t xml:space="preserve">040 2 02 35118 13 0000 150 </t>
  </si>
  <si>
    <t>040 2 02 10000 00 0000 150</t>
  </si>
  <si>
    <t xml:space="preserve">040 2 02 15001 00 0000 150 </t>
  </si>
  <si>
    <t xml:space="preserve">040 2 02 15001 13 0000 150 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</si>
  <si>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</si>
  <si>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</si>
  <si>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040 2 02 30024 13 0000 150 </t>
  </si>
  <si>
    <t xml:space="preserve">040 2 02 30024 00 0000 150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</si>
  <si>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</si>
  <si>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</si>
  <si>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040 2 02 20077 00 0000 150 </t>
  </si>
  <si>
    <t xml:space="preserve">040 2 02 20077 13 0000 150 </t>
  </si>
  <si>
    <t xml:space="preserve">040 2 02 25555 00 0000 150 </t>
  </si>
  <si>
    <t xml:space="preserve">040 2 02 25555 13 0000 150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</si>
  <si>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</si>
  <si>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</si>
  <si>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</si>
  <si>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</si>
  <si>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</si>
  <si>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040 2 02 40000 00 0000 150 </t>
  </si>
  <si>
    <t>040 2 02 49999 00 0000 150</t>
  </si>
  <si>
    <t xml:space="preserve">040 2 02 49999 13 0000 150 </t>
  </si>
  <si>
    <t xml:space="preserve">040 2 02 25497 00 0000 150 </t>
  </si>
  <si>
    <t xml:space="preserve">040 2 02 25497 13 0000 150 </t>
  </si>
  <si>
    <t>Субсидии бюджетам на реализацию мероприятий по обеспечению жильем молодых семей</t>
  </si>
  <si>
    <t>Субсидии бюджетам городских поселений на реализацию мероприятий по обеспечению жильем молодых семей</t>
  </si>
  <si>
    <t xml:space="preserve">100 1 03 02261 01 0000 110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</si>
  <si>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</si>
  <si>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040 2 02 19999 00 0000 150 </t>
  </si>
  <si>
    <t xml:space="preserve">040 2 02 19999 13 0000 150 </t>
  </si>
  <si>
    <t>Прочие дотации</t>
  </si>
  <si>
    <t>Прочие дотации бюджетам городских поселений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</si>
  <si>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</si>
  <si>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040 2 02 20299 00 0000 150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</si>
  <si>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</si>
  <si>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040 2 02 20299 13 0000 150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</si>
  <si>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</si>
  <si>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040 2 02 20302 00 0000 150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</si>
  <si>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</si>
  <si>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040 2 02 20302 13 0000 150 </t>
  </si>
  <si>
    <t xml:space="preserve">040 2 19 00000 00 0000 000 </t>
  </si>
  <si>
    <t xml:space="preserve">040 2 19 00000 13 0000 150 </t>
  </si>
  <si>
    <t xml:space="preserve">040 2 19 60010 13 0000 150 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</si>
  <si>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</si>
  <si>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</si>
  <si>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назначение,прошлых лет из бюджетов городских поселений</t>
  </si>
  <si>
    <t>2019</t>
  </si>
  <si>
    <t>Межбюджетные трансферты, передаваемые бюджетам за достижение показателей деятельности органов исполнительной власти субъектов РФ.</t>
  </si>
  <si>
    <t>040 2 02 45550 00 0000 150</t>
  </si>
  <si>
    <t>Межбюджетные трансферты, передаваемые бюджетам городских поселений  за достижение показателей деятельности органов исполнительной власти субъектов РФ.</t>
  </si>
  <si>
    <t xml:space="preserve">040 2 02 45550 13 0000 150 </t>
  </si>
  <si>
    <t>% исполнения</t>
  </si>
  <si>
    <t>Исполнено  2019 год</t>
  </si>
  <si>
    <t>Исполнено за 2018 год</t>
  </si>
  <si>
    <t>изменения в поступлении к прошлому году</t>
  </si>
  <si>
    <t>Анализ поступления налоговых , неналоговых доходов и безвозмездных поступлений  в бюджет МО Кузнечнинское городское поселение МО Приозерский муниципальный район Ленинградской области за 2019 год .</t>
  </si>
  <si>
    <t xml:space="preserve">040 1 11 05030 00 0000 120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</si>
  <si>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</si>
  <si>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040 1 11 05035 13 0000 120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</si>
  <si>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</si>
  <si>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040 1 14 02000 00 0000 000 </t>
  </si>
  <si>
    <t xml:space="preserve">040 1 14 02050 13 0000 410 </t>
  </si>
  <si>
    <t xml:space="preserve">040 1 14 02053 13 0000 410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</si>
  <si>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</si>
  <si>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</si>
  <si>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</si>
  <si>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000 1 16 00000 00 0000 000 </t>
  </si>
  <si>
    <t xml:space="preserve">040 1 16 33000 00 0000 000 </t>
  </si>
  <si>
    <t xml:space="preserve">040 1 16 33050 13 0000 000 </t>
  </si>
  <si>
    <t xml:space="preserve">040 1 16 90000 00 0000 140 </t>
  </si>
  <si>
    <t xml:space="preserve">040 1 16 90050 13 0000 140 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</si>
  <si>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</si>
  <si>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</si>
  <si>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</si>
  <si>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</si>
  <si>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</si>
  <si>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план</t>
  </si>
  <si>
    <t>поступления</t>
  </si>
  <si>
    <t>%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</si>
  <si>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</si>
  <si>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040 2 02 16001 00 0000 150 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</si>
  <si>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</si>
  <si>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040 2 02 16001 13 0000 150 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</si>
  <si>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</si>
  <si>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040 2 02 45550 00 0000 150 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</si>
  <si>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</si>
  <si>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Анализ поступления налоговых , неналоговых доходов и безвозмездных поступлений  в бюджет МО Кузнечнинское городское поселение МО Приозерский муниципальный район Ленинградской области за 2020 год .</t>
  </si>
  <si>
    <t>Исполнено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</si>
</sst>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justify" vertical="center" wrapText="1"/>
    </xf>
    <xf numFmtId="165" fontId="1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 wrapText="1"/>
    </xf>
    <xf numFmtId="49" fontId="6" fillId="0" borderId="3" xfId="0" applyNumberFormat="1" applyFont="1" applyBorder="1" applyAlignment="1" applyProtection="1">
      <alignment horizontal="left" wrapText="1"/>
    </xf>
    <xf numFmtId="165" fontId="4" fillId="3" borderId="2" xfId="0" applyNumberFormat="1" applyFont="1" applyFill="1" applyBorder="1" applyAlignment="1">
      <alignment horizontal="right" wrapText="1"/>
    </xf>
    <xf numFmtId="0" fontId="0" fillId="0" borderId="2" xfId="0" applyBorder="1"/>
    <xf numFmtId="164" fontId="8" fillId="2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left" wrapText="1"/>
    </xf>
    <xf numFmtId="49" fontId="5" fillId="2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5" fontId="0" fillId="0" borderId="2" xfId="0" applyNumberFormat="1" applyBorder="1"/>
    <xf numFmtId="164" fontId="6" fillId="0" borderId="9" xfId="0" applyNumberFormat="1" applyFont="1" applyBorder="1" applyAlignment="1" applyProtection="1">
      <alignment horizontal="left" wrapText="1"/>
    </xf>
    <xf numFmtId="49" fontId="6" fillId="0" borderId="9" xfId="0" applyNumberFormat="1" applyFont="1" applyBorder="1" applyAlignment="1" applyProtection="1">
      <alignment horizontal="left" wrapText="1"/>
    </xf>
    <xf numFmtId="165" fontId="6" fillId="2" borderId="2" xfId="0" applyNumberFormat="1" applyFont="1" applyFill="1" applyBorder="1" applyAlignment="1">
      <alignment horizontal="right" wrapText="1"/>
    </xf>
    <xf numFmtId="166" fontId="9" fillId="0" borderId="2" xfId="0" applyNumberFormat="1" applyFont="1" applyBorder="1"/>
    <xf numFmtId="0" fontId="9" fillId="0" borderId="2" xfId="0" applyFont="1" applyBorder="1"/>
    <xf numFmtId="165" fontId="9" fillId="0" borderId="2" xfId="0" applyNumberFormat="1" applyFont="1" applyBorder="1"/>
    <xf numFmtId="0" fontId="10" fillId="0" borderId="2" xfId="0" applyFont="1" applyBorder="1"/>
    <xf numFmtId="166" fontId="10" fillId="0" borderId="2" xfId="0" applyNumberFormat="1" applyFont="1" applyBorder="1"/>
    <xf numFmtId="165" fontId="10" fillId="0" borderId="2" xfId="0" applyNumberFormat="1" applyFont="1" applyBorder="1"/>
    <xf numFmtId="49" fontId="5" fillId="2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0" borderId="2" xfId="0" applyNumberFormat="1" applyFont="1" applyBorder="1" applyAlignment="1" applyProtection="1">
      <alignment horizontal="left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right" wrapText="1"/>
    </xf>
    <xf numFmtId="0" fontId="0" fillId="4" borderId="2" xfId="0" applyFill="1" applyBorder="1"/>
    <xf numFmtId="165" fontId="5" fillId="4" borderId="2" xfId="0" applyNumberFormat="1" applyFont="1" applyFill="1" applyBorder="1" applyAlignment="1">
      <alignment horizontal="right" wrapText="1"/>
    </xf>
    <xf numFmtId="0" fontId="0" fillId="3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90" workbookViewId="0">
      <selection activeCell="D91" sqref="D91:D92"/>
    </sheetView>
  </sheetViews>
  <sheetFormatPr defaultRowHeight="15" x14ac:dyDescent="0.25"/>
  <cols>
    <col min="1" max="1" width="80.7109375" customWidth="1"/>
    <col min="2" max="2" width="40.7109375" customWidth="1"/>
    <col min="3" max="3" width="19.85546875" customWidth="1"/>
    <col min="4" max="4" width="15.85546875" customWidth="1"/>
    <col min="6" max="6" width="13" customWidth="1"/>
    <col min="7" max="7" width="17.42578125" customWidth="1"/>
  </cols>
  <sheetData>
    <row r="1" spans="1:7" ht="19.5" customHeight="1" x14ac:dyDescent="0.25">
      <c r="A1" s="2"/>
      <c r="B1" s="2"/>
      <c r="C1" s="3"/>
    </row>
    <row r="2" spans="1:7" ht="19.5" customHeight="1" x14ac:dyDescent="0.25">
      <c r="A2" s="2"/>
      <c r="B2" s="2"/>
      <c r="C2" s="21"/>
    </row>
    <row r="3" spans="1:7" ht="58.35" customHeight="1" x14ac:dyDescent="0.25">
      <c r="A3" s="46" t="s">
        <v>184</v>
      </c>
      <c r="B3" s="46"/>
      <c r="C3" s="46"/>
      <c r="D3" s="46"/>
      <c r="E3" s="46"/>
      <c r="F3" s="46"/>
      <c r="G3" s="46"/>
    </row>
    <row r="5" spans="1:7" ht="18" customHeight="1" x14ac:dyDescent="0.25">
      <c r="B5" s="1"/>
      <c r="C5" s="47" t="s">
        <v>0</v>
      </c>
      <c r="D5" s="47"/>
      <c r="E5" s="47"/>
      <c r="F5" s="47"/>
      <c r="G5" s="47"/>
    </row>
    <row r="6" spans="1:7" ht="15" customHeight="1" x14ac:dyDescent="0.25">
      <c r="A6" s="48" t="s">
        <v>4</v>
      </c>
      <c r="B6" s="48" t="s">
        <v>1</v>
      </c>
      <c r="C6" s="48" t="s">
        <v>175</v>
      </c>
      <c r="D6" s="50" t="s">
        <v>181</v>
      </c>
      <c r="E6" s="37" t="s">
        <v>180</v>
      </c>
      <c r="F6" s="40" t="s">
        <v>182</v>
      </c>
      <c r="G6" s="43" t="s">
        <v>183</v>
      </c>
    </row>
    <row r="7" spans="1:7" ht="15" customHeight="1" x14ac:dyDescent="0.25">
      <c r="A7" s="48"/>
      <c r="B7" s="48"/>
      <c r="C7" s="49"/>
      <c r="D7" s="51"/>
      <c r="E7" s="38"/>
      <c r="F7" s="41"/>
      <c r="G7" s="44"/>
    </row>
    <row r="8" spans="1:7" ht="15" customHeight="1" x14ac:dyDescent="0.25">
      <c r="A8" s="48"/>
      <c r="B8" s="48"/>
      <c r="C8" s="49"/>
      <c r="D8" s="52"/>
      <c r="E8" s="39"/>
      <c r="F8" s="42"/>
      <c r="G8" s="45"/>
    </row>
    <row r="9" spans="1:7" ht="19.5" hidden="1" customHeight="1" x14ac:dyDescent="0.25">
      <c r="A9" s="5" t="s">
        <v>113</v>
      </c>
      <c r="B9" s="5" t="s">
        <v>2</v>
      </c>
      <c r="C9" s="5" t="s">
        <v>3</v>
      </c>
      <c r="D9" s="19"/>
      <c r="E9" s="19"/>
      <c r="F9" s="19"/>
      <c r="G9" s="19"/>
    </row>
    <row r="10" spans="1:7" ht="19.5" customHeight="1" x14ac:dyDescent="0.3">
      <c r="A10" s="6" t="s">
        <v>114</v>
      </c>
      <c r="B10" s="4"/>
      <c r="C10" s="11"/>
      <c r="D10" s="19"/>
      <c r="E10" s="19"/>
      <c r="F10" s="19"/>
      <c r="G10" s="19"/>
    </row>
    <row r="11" spans="1:7" ht="19.5" customHeight="1" x14ac:dyDescent="0.3">
      <c r="A11" s="12" t="s">
        <v>6</v>
      </c>
      <c r="B11" s="13" t="s">
        <v>5</v>
      </c>
      <c r="C11" s="14">
        <f>C12+C39</f>
        <v>28523</v>
      </c>
      <c r="D11" s="14">
        <f>D12+D39</f>
        <v>29037.300000000003</v>
      </c>
      <c r="E11" s="30">
        <f>D11/C11*100</f>
        <v>101.8031062651194</v>
      </c>
      <c r="F11" s="31">
        <v>31361.200000000001</v>
      </c>
      <c r="G11" s="32">
        <f>D11-F11</f>
        <v>-2323.8999999999978</v>
      </c>
    </row>
    <row r="12" spans="1:7" ht="19.5" customHeight="1" x14ac:dyDescent="0.3">
      <c r="A12" s="6" t="s">
        <v>7</v>
      </c>
      <c r="B12" s="4"/>
      <c r="C12" s="7">
        <f>C13+C17+C23+C27+C35</f>
        <v>19110.899999999998</v>
      </c>
      <c r="D12" s="7">
        <f>D13+D17+D23+D27+D35</f>
        <v>19720.900000000001</v>
      </c>
      <c r="E12" s="25">
        <f t="shared" ref="E12:E85" si="0">D12/C12*100</f>
        <v>103.19189572442953</v>
      </c>
      <c r="F12" s="19">
        <v>20969.099999999999</v>
      </c>
      <c r="G12" s="26">
        <f t="shared" ref="G12:G85" si="1">D12-F12</f>
        <v>-1248.1999999999971</v>
      </c>
    </row>
    <row r="13" spans="1:7" ht="15.75" x14ac:dyDescent="0.25">
      <c r="A13" s="15" t="s">
        <v>9</v>
      </c>
      <c r="B13" s="22" t="s">
        <v>8</v>
      </c>
      <c r="C13" s="16">
        <f t="shared" ref="C13:D15" si="2">C14</f>
        <v>11500</v>
      </c>
      <c r="D13" s="16">
        <f t="shared" si="2"/>
        <v>11931.1</v>
      </c>
      <c r="E13" s="30">
        <f t="shared" si="0"/>
        <v>103.74869565217391</v>
      </c>
      <c r="F13" s="31">
        <v>12258.8</v>
      </c>
      <c r="G13" s="32">
        <f t="shared" si="1"/>
        <v>-327.69999999999891</v>
      </c>
    </row>
    <row r="14" spans="1:7" ht="15.75" x14ac:dyDescent="0.25">
      <c r="A14" s="8" t="s">
        <v>11</v>
      </c>
      <c r="B14" s="10" t="s">
        <v>10</v>
      </c>
      <c r="C14" s="9">
        <f t="shared" si="2"/>
        <v>11500</v>
      </c>
      <c r="D14" s="9">
        <f t="shared" si="2"/>
        <v>11931.1</v>
      </c>
      <c r="E14" s="25">
        <f t="shared" si="0"/>
        <v>103.74869565217391</v>
      </c>
      <c r="F14" s="19">
        <v>12258.8</v>
      </c>
      <c r="G14" s="26">
        <f t="shared" si="1"/>
        <v>-327.69999999999891</v>
      </c>
    </row>
    <row r="15" spans="1:7" ht="83.65" customHeight="1" x14ac:dyDescent="0.25">
      <c r="A15" s="8" t="s">
        <v>13</v>
      </c>
      <c r="B15" s="10" t="s">
        <v>12</v>
      </c>
      <c r="C15" s="9">
        <f t="shared" si="2"/>
        <v>11500</v>
      </c>
      <c r="D15" s="9">
        <f t="shared" si="2"/>
        <v>11931.1</v>
      </c>
      <c r="E15" s="25">
        <f t="shared" si="0"/>
        <v>103.74869565217391</v>
      </c>
      <c r="F15" s="19">
        <v>12258.8</v>
      </c>
      <c r="G15" s="26">
        <f t="shared" si="1"/>
        <v>-327.69999999999891</v>
      </c>
    </row>
    <row r="16" spans="1:7" ht="117" customHeight="1" x14ac:dyDescent="0.25">
      <c r="A16" s="8" t="s">
        <v>15</v>
      </c>
      <c r="B16" s="10" t="s">
        <v>14</v>
      </c>
      <c r="C16" s="9">
        <v>11500</v>
      </c>
      <c r="D16" s="19">
        <v>11931.1</v>
      </c>
      <c r="E16" s="25">
        <f t="shared" si="0"/>
        <v>103.74869565217391</v>
      </c>
      <c r="F16" s="19">
        <v>12258.8</v>
      </c>
      <c r="G16" s="26">
        <f t="shared" si="1"/>
        <v>-327.69999999999891</v>
      </c>
    </row>
    <row r="17" spans="1:7" ht="33.4" customHeight="1" x14ac:dyDescent="0.25">
      <c r="A17" s="15" t="s">
        <v>17</v>
      </c>
      <c r="B17" s="22" t="s">
        <v>16</v>
      </c>
      <c r="C17" s="16">
        <f>C18</f>
        <v>1104.3</v>
      </c>
      <c r="D17" s="16">
        <f>D18</f>
        <v>1261.8000000000002</v>
      </c>
      <c r="E17" s="30">
        <f t="shared" si="0"/>
        <v>114.26242868785658</v>
      </c>
      <c r="F17" s="31">
        <v>1104.5999999999999</v>
      </c>
      <c r="G17" s="32">
        <f t="shared" si="1"/>
        <v>157.20000000000027</v>
      </c>
    </row>
    <row r="18" spans="1:7" ht="33.4" customHeight="1" x14ac:dyDescent="0.25">
      <c r="A18" s="8" t="s">
        <v>19</v>
      </c>
      <c r="B18" s="10" t="s">
        <v>18</v>
      </c>
      <c r="C18" s="9">
        <f>C19+C20+C21</f>
        <v>1104.3</v>
      </c>
      <c r="D18" s="9">
        <f>D19+D20+D21+D22</f>
        <v>1261.8000000000002</v>
      </c>
      <c r="E18" s="25">
        <f t="shared" si="0"/>
        <v>114.26242868785658</v>
      </c>
      <c r="F18" s="19">
        <v>1104.5999999999999</v>
      </c>
      <c r="G18" s="26">
        <f t="shared" si="1"/>
        <v>157.20000000000027</v>
      </c>
    </row>
    <row r="19" spans="1:7" ht="66.95" customHeight="1" x14ac:dyDescent="0.25">
      <c r="A19" s="8" t="s">
        <v>21</v>
      </c>
      <c r="B19" s="10" t="s">
        <v>20</v>
      </c>
      <c r="C19" s="9">
        <v>407.5</v>
      </c>
      <c r="D19" s="19">
        <v>574.4</v>
      </c>
      <c r="E19" s="25">
        <f t="shared" si="0"/>
        <v>140.95705521472394</v>
      </c>
      <c r="F19" s="19">
        <v>492.2</v>
      </c>
      <c r="G19" s="26">
        <f t="shared" si="1"/>
        <v>82.199999999999989</v>
      </c>
    </row>
    <row r="20" spans="1:7" ht="83.65" customHeight="1" x14ac:dyDescent="0.25">
      <c r="A20" s="8" t="s">
        <v>23</v>
      </c>
      <c r="B20" s="10" t="s">
        <v>22</v>
      </c>
      <c r="C20" s="9">
        <v>7.7</v>
      </c>
      <c r="D20" s="19">
        <v>4.2</v>
      </c>
      <c r="E20" s="25">
        <f t="shared" si="0"/>
        <v>54.54545454545454</v>
      </c>
      <c r="F20" s="19">
        <v>4.7</v>
      </c>
      <c r="G20" s="26">
        <f t="shared" si="1"/>
        <v>-0.5</v>
      </c>
    </row>
    <row r="21" spans="1:7" ht="66.95" customHeight="1" x14ac:dyDescent="0.25">
      <c r="A21" s="8" t="s">
        <v>25</v>
      </c>
      <c r="B21" s="10" t="s">
        <v>24</v>
      </c>
      <c r="C21" s="9">
        <v>689.1</v>
      </c>
      <c r="D21" s="19">
        <v>767.3</v>
      </c>
      <c r="E21" s="25">
        <f t="shared" si="0"/>
        <v>111.34813524887532</v>
      </c>
      <c r="F21" s="19">
        <v>718</v>
      </c>
      <c r="G21" s="26">
        <f t="shared" si="1"/>
        <v>49.299999999999955</v>
      </c>
    </row>
    <row r="22" spans="1:7" ht="66.95" customHeight="1" x14ac:dyDescent="0.25">
      <c r="A22" s="20" t="s">
        <v>156</v>
      </c>
      <c r="B22" s="10" t="s">
        <v>155</v>
      </c>
      <c r="C22" s="9"/>
      <c r="D22" s="19">
        <v>-84.1</v>
      </c>
      <c r="E22" s="25"/>
      <c r="F22" s="19">
        <v>-110.3</v>
      </c>
      <c r="G22" s="26">
        <f t="shared" si="1"/>
        <v>26.200000000000003</v>
      </c>
    </row>
    <row r="23" spans="1:7" ht="15.75" x14ac:dyDescent="0.25">
      <c r="A23" s="15" t="s">
        <v>110</v>
      </c>
      <c r="B23" s="22" t="s">
        <v>109</v>
      </c>
      <c r="C23" s="16">
        <f t="shared" ref="C23:D25" si="3">C24</f>
        <v>1200</v>
      </c>
      <c r="D23" s="64">
        <f t="shared" si="3"/>
        <v>1193</v>
      </c>
      <c r="E23" s="30">
        <f t="shared" si="0"/>
        <v>99.416666666666657</v>
      </c>
      <c r="F23" s="31">
        <v>2524.6</v>
      </c>
      <c r="G23" s="32">
        <f t="shared" si="1"/>
        <v>-1331.6</v>
      </c>
    </row>
    <row r="24" spans="1:7" ht="15.75" x14ac:dyDescent="0.25">
      <c r="A24" s="8" t="s">
        <v>111</v>
      </c>
      <c r="B24" s="10" t="s">
        <v>115</v>
      </c>
      <c r="C24" s="9">
        <f t="shared" si="3"/>
        <v>1200</v>
      </c>
      <c r="D24" s="62">
        <f t="shared" si="3"/>
        <v>1193</v>
      </c>
      <c r="E24" s="25">
        <f t="shared" si="0"/>
        <v>99.416666666666657</v>
      </c>
      <c r="F24" s="19">
        <v>2524.6</v>
      </c>
      <c r="G24" s="26">
        <f t="shared" si="1"/>
        <v>-1331.6</v>
      </c>
    </row>
    <row r="25" spans="1:7" ht="15.75" x14ac:dyDescent="0.25">
      <c r="A25" s="8" t="s">
        <v>111</v>
      </c>
      <c r="B25" s="10" t="s">
        <v>116</v>
      </c>
      <c r="C25" s="9">
        <f t="shared" si="3"/>
        <v>1200</v>
      </c>
      <c r="D25" s="62">
        <f t="shared" si="3"/>
        <v>1193</v>
      </c>
      <c r="E25" s="25">
        <f t="shared" si="0"/>
        <v>99.416666666666657</v>
      </c>
      <c r="F25" s="19">
        <v>2524.6</v>
      </c>
      <c r="G25" s="26">
        <f t="shared" si="1"/>
        <v>-1331.6</v>
      </c>
    </row>
    <row r="26" spans="1:7" ht="50.1" customHeight="1" x14ac:dyDescent="0.25">
      <c r="A26" s="8" t="s">
        <v>112</v>
      </c>
      <c r="B26" s="10" t="s">
        <v>117</v>
      </c>
      <c r="C26" s="9">
        <v>1200</v>
      </c>
      <c r="D26" s="63">
        <v>1193</v>
      </c>
      <c r="E26" s="25">
        <f t="shared" si="0"/>
        <v>99.416666666666657</v>
      </c>
      <c r="F26" s="19">
        <v>2524.6</v>
      </c>
      <c r="G26" s="26">
        <f t="shared" si="1"/>
        <v>-1331.6</v>
      </c>
    </row>
    <row r="27" spans="1:7" ht="15.75" x14ac:dyDescent="0.25">
      <c r="A27" s="15" t="s">
        <v>26</v>
      </c>
      <c r="B27" s="22" t="s">
        <v>118</v>
      </c>
      <c r="C27" s="16">
        <f>C28+C30</f>
        <v>5266.5999999999995</v>
      </c>
      <c r="D27" s="16">
        <f>D28+D30</f>
        <v>5299.4</v>
      </c>
      <c r="E27" s="30">
        <f t="shared" si="0"/>
        <v>100.62279269357842</v>
      </c>
      <c r="F27" s="31">
        <v>5036.1000000000004</v>
      </c>
      <c r="G27" s="32">
        <f t="shared" si="1"/>
        <v>263.29999999999927</v>
      </c>
    </row>
    <row r="28" spans="1:7" ht="15.75" x14ac:dyDescent="0.25">
      <c r="A28" s="8" t="s">
        <v>28</v>
      </c>
      <c r="B28" s="10" t="s">
        <v>27</v>
      </c>
      <c r="C28" s="9">
        <f>C29</f>
        <v>78</v>
      </c>
      <c r="D28" s="9">
        <f>D29</f>
        <v>82</v>
      </c>
      <c r="E28" s="25">
        <f t="shared" si="0"/>
        <v>105.12820512820514</v>
      </c>
      <c r="F28" s="19">
        <v>69.5</v>
      </c>
      <c r="G28" s="26">
        <f t="shared" si="1"/>
        <v>12.5</v>
      </c>
    </row>
    <row r="29" spans="1:7" ht="50.1" customHeight="1" x14ac:dyDescent="0.25">
      <c r="A29" s="8" t="s">
        <v>30</v>
      </c>
      <c r="B29" s="10" t="s">
        <v>29</v>
      </c>
      <c r="C29" s="9">
        <v>78</v>
      </c>
      <c r="D29" s="19">
        <v>82</v>
      </c>
      <c r="E29" s="25">
        <f t="shared" si="0"/>
        <v>105.12820512820514</v>
      </c>
      <c r="F29" s="19">
        <v>69.5</v>
      </c>
      <c r="G29" s="26">
        <f t="shared" si="1"/>
        <v>12.5</v>
      </c>
    </row>
    <row r="30" spans="1:7" ht="15.75" x14ac:dyDescent="0.25">
      <c r="A30" s="8" t="s">
        <v>32</v>
      </c>
      <c r="B30" s="10" t="s">
        <v>31</v>
      </c>
      <c r="C30" s="9">
        <f>C31+C33</f>
        <v>5188.5999999999995</v>
      </c>
      <c r="D30" s="9">
        <f>D31+D33</f>
        <v>5217.3999999999996</v>
      </c>
      <c r="E30" s="25">
        <f t="shared" si="0"/>
        <v>100.55506302278073</v>
      </c>
      <c r="F30" s="19">
        <v>4966.6000000000004</v>
      </c>
      <c r="G30" s="26">
        <f t="shared" si="1"/>
        <v>250.79999999999927</v>
      </c>
    </row>
    <row r="31" spans="1:7" ht="15.75" x14ac:dyDescent="0.25">
      <c r="A31" s="8" t="s">
        <v>34</v>
      </c>
      <c r="B31" s="10" t="s">
        <v>33</v>
      </c>
      <c r="C31" s="9">
        <f>C32</f>
        <v>4730.7</v>
      </c>
      <c r="D31" s="9">
        <f>D32</f>
        <v>4731.5</v>
      </c>
      <c r="E31" s="25">
        <f t="shared" si="0"/>
        <v>100.01691081658106</v>
      </c>
      <c r="F31" s="19">
        <v>4443.6000000000004</v>
      </c>
      <c r="G31" s="26">
        <f t="shared" si="1"/>
        <v>287.89999999999964</v>
      </c>
    </row>
    <row r="32" spans="1:7" ht="33.4" customHeight="1" x14ac:dyDescent="0.25">
      <c r="A32" s="8" t="s">
        <v>36</v>
      </c>
      <c r="B32" s="10" t="s">
        <v>35</v>
      </c>
      <c r="C32" s="9">
        <v>4730.7</v>
      </c>
      <c r="D32" s="19">
        <v>4731.5</v>
      </c>
      <c r="E32" s="25">
        <f t="shared" si="0"/>
        <v>100.01691081658106</v>
      </c>
      <c r="F32" s="19">
        <v>4443.6000000000004</v>
      </c>
      <c r="G32" s="26">
        <f t="shared" si="1"/>
        <v>287.89999999999964</v>
      </c>
    </row>
    <row r="33" spans="1:7" ht="15.75" x14ac:dyDescent="0.25">
      <c r="A33" s="8" t="s">
        <v>38</v>
      </c>
      <c r="B33" s="10" t="s">
        <v>37</v>
      </c>
      <c r="C33" s="9">
        <f>C34</f>
        <v>457.9</v>
      </c>
      <c r="D33" s="9">
        <f>D34</f>
        <v>485.9</v>
      </c>
      <c r="E33" s="25">
        <f t="shared" si="0"/>
        <v>106.1148722428478</v>
      </c>
      <c r="F33" s="19">
        <v>523</v>
      </c>
      <c r="G33" s="26">
        <f t="shared" si="1"/>
        <v>-37.100000000000023</v>
      </c>
    </row>
    <row r="34" spans="1:7" ht="33.4" customHeight="1" x14ac:dyDescent="0.25">
      <c r="A34" s="8" t="s">
        <v>40</v>
      </c>
      <c r="B34" s="10" t="s">
        <v>39</v>
      </c>
      <c r="C34" s="9">
        <v>457.9</v>
      </c>
      <c r="D34" s="19">
        <v>485.9</v>
      </c>
      <c r="E34" s="25">
        <f t="shared" si="0"/>
        <v>106.1148722428478</v>
      </c>
      <c r="F34" s="19">
        <v>523</v>
      </c>
      <c r="G34" s="26">
        <f t="shared" si="1"/>
        <v>-37.100000000000023</v>
      </c>
    </row>
    <row r="35" spans="1:7" ht="15.75" x14ac:dyDescent="0.25">
      <c r="A35" s="15" t="s">
        <v>42</v>
      </c>
      <c r="B35" s="22" t="s">
        <v>41</v>
      </c>
      <c r="C35" s="16">
        <f t="shared" ref="C35:D37" si="4">C36</f>
        <v>40</v>
      </c>
      <c r="D35" s="16">
        <f t="shared" si="4"/>
        <v>35.6</v>
      </c>
      <c r="E35" s="30">
        <f t="shared" si="0"/>
        <v>89</v>
      </c>
      <c r="F35" s="31">
        <v>45</v>
      </c>
      <c r="G35" s="32">
        <f t="shared" si="1"/>
        <v>-9.3999999999999986</v>
      </c>
    </row>
    <row r="36" spans="1:7" ht="50.1" customHeight="1" x14ac:dyDescent="0.25">
      <c r="A36" s="8" t="s">
        <v>44</v>
      </c>
      <c r="B36" s="10" t="s">
        <v>43</v>
      </c>
      <c r="C36" s="9">
        <f t="shared" si="4"/>
        <v>40</v>
      </c>
      <c r="D36" s="9">
        <f t="shared" si="4"/>
        <v>35.6</v>
      </c>
      <c r="E36" s="25">
        <f t="shared" si="0"/>
        <v>89</v>
      </c>
      <c r="F36" s="19">
        <v>45</v>
      </c>
      <c r="G36" s="26">
        <f t="shared" si="1"/>
        <v>-9.3999999999999986</v>
      </c>
    </row>
    <row r="37" spans="1:7" ht="66.95" customHeight="1" x14ac:dyDescent="0.25">
      <c r="A37" s="8" t="s">
        <v>46</v>
      </c>
      <c r="B37" s="10" t="s">
        <v>45</v>
      </c>
      <c r="C37" s="9">
        <f t="shared" si="4"/>
        <v>40</v>
      </c>
      <c r="D37" s="9">
        <f t="shared" si="4"/>
        <v>35.6</v>
      </c>
      <c r="E37" s="25">
        <f t="shared" si="0"/>
        <v>89</v>
      </c>
      <c r="F37" s="19">
        <v>45</v>
      </c>
      <c r="G37" s="26">
        <f t="shared" si="1"/>
        <v>-9.3999999999999986</v>
      </c>
    </row>
    <row r="38" spans="1:7" ht="83.65" customHeight="1" x14ac:dyDescent="0.25">
      <c r="A38" s="8" t="s">
        <v>48</v>
      </c>
      <c r="B38" s="10" t="s">
        <v>47</v>
      </c>
      <c r="C38" s="9">
        <v>40</v>
      </c>
      <c r="D38" s="19">
        <v>35.6</v>
      </c>
      <c r="E38" s="25">
        <f t="shared" si="0"/>
        <v>89</v>
      </c>
      <c r="F38" s="19">
        <v>45</v>
      </c>
      <c r="G38" s="26">
        <f t="shared" si="1"/>
        <v>-9.3999999999999986</v>
      </c>
    </row>
    <row r="39" spans="1:7" ht="19.5" customHeight="1" x14ac:dyDescent="0.3">
      <c r="A39" s="6" t="s">
        <v>49</v>
      </c>
      <c r="B39" s="4"/>
      <c r="C39" s="7">
        <f>C40+C51+C58+C70</f>
        <v>9412.1</v>
      </c>
      <c r="D39" s="7">
        <f>D40+D51+D58+D70</f>
        <v>9316.4</v>
      </c>
      <c r="E39" s="25">
        <f t="shared" si="0"/>
        <v>98.98322372265487</v>
      </c>
      <c r="F39" s="19">
        <v>10392.1</v>
      </c>
      <c r="G39" s="26">
        <f t="shared" si="1"/>
        <v>-1075.7000000000007</v>
      </c>
    </row>
    <row r="40" spans="1:7" ht="33.4" customHeight="1" x14ac:dyDescent="0.25">
      <c r="A40" s="15" t="s">
        <v>51</v>
      </c>
      <c r="B40" s="22" t="s">
        <v>50</v>
      </c>
      <c r="C40" s="16">
        <f>C41+C48</f>
        <v>8311</v>
      </c>
      <c r="D40" s="16">
        <f>D41+D48</f>
        <v>8186.8</v>
      </c>
      <c r="E40" s="30">
        <f t="shared" si="0"/>
        <v>98.505594994585493</v>
      </c>
      <c r="F40" s="31">
        <v>8015.1</v>
      </c>
      <c r="G40" s="32">
        <f t="shared" si="1"/>
        <v>171.69999999999982</v>
      </c>
    </row>
    <row r="41" spans="1:7" ht="83.65" customHeight="1" x14ac:dyDescent="0.25">
      <c r="A41" s="8" t="s">
        <v>53</v>
      </c>
      <c r="B41" s="10" t="s">
        <v>52</v>
      </c>
      <c r="C41" s="9">
        <f>C42+C46</f>
        <v>7008.5999999999995</v>
      </c>
      <c r="D41" s="9">
        <f>D42+D46</f>
        <v>6883.3</v>
      </c>
      <c r="E41" s="25">
        <f t="shared" si="0"/>
        <v>98.212196444368359</v>
      </c>
      <c r="F41" s="19">
        <v>7352.2</v>
      </c>
      <c r="G41" s="26">
        <f t="shared" si="1"/>
        <v>-468.89999999999964</v>
      </c>
    </row>
    <row r="42" spans="1:7" ht="66.95" customHeight="1" x14ac:dyDescent="0.25">
      <c r="A42" s="8" t="s">
        <v>55</v>
      </c>
      <c r="B42" s="10" t="s">
        <v>54</v>
      </c>
      <c r="C42" s="9">
        <f>C43</f>
        <v>6093.4</v>
      </c>
      <c r="D42" s="9">
        <f>D43</f>
        <v>5925.8</v>
      </c>
      <c r="E42" s="25">
        <f t="shared" si="0"/>
        <v>97.24948304723145</v>
      </c>
      <c r="F42" s="19">
        <v>6341</v>
      </c>
      <c r="G42" s="26">
        <f t="shared" si="1"/>
        <v>-415.19999999999982</v>
      </c>
    </row>
    <row r="43" spans="1:7" ht="83.65" customHeight="1" x14ac:dyDescent="0.25">
      <c r="A43" s="8" t="s">
        <v>57</v>
      </c>
      <c r="B43" s="10" t="s">
        <v>56</v>
      </c>
      <c r="C43" s="9">
        <v>6093.4</v>
      </c>
      <c r="D43" s="19">
        <v>5925.8</v>
      </c>
      <c r="E43" s="25">
        <f t="shared" si="0"/>
        <v>97.24948304723145</v>
      </c>
      <c r="F43" s="19">
        <v>6341</v>
      </c>
      <c r="G43" s="26">
        <f t="shared" si="1"/>
        <v>-415.19999999999982</v>
      </c>
    </row>
    <row r="44" spans="1:7" ht="83.65" customHeight="1" x14ac:dyDescent="0.25">
      <c r="A44" s="27" t="s">
        <v>186</v>
      </c>
      <c r="B44" s="10" t="s">
        <v>185</v>
      </c>
      <c r="C44" s="9">
        <v>0</v>
      </c>
      <c r="D44" s="19">
        <v>0</v>
      </c>
      <c r="E44" s="25"/>
      <c r="F44" s="19">
        <v>6.2</v>
      </c>
      <c r="G44" s="26">
        <f t="shared" si="1"/>
        <v>-6.2</v>
      </c>
    </row>
    <row r="45" spans="1:7" ht="83.65" customHeight="1" x14ac:dyDescent="0.25">
      <c r="A45" s="28" t="s">
        <v>188</v>
      </c>
      <c r="B45" s="10" t="s">
        <v>187</v>
      </c>
      <c r="C45" s="9">
        <v>0</v>
      </c>
      <c r="D45" s="19">
        <v>0</v>
      </c>
      <c r="E45" s="25"/>
      <c r="F45" s="19">
        <v>6.2</v>
      </c>
      <c r="G45" s="26">
        <f t="shared" si="1"/>
        <v>-6.2</v>
      </c>
    </row>
    <row r="46" spans="1:7" ht="50.1" customHeight="1" x14ac:dyDescent="0.25">
      <c r="A46" s="8" t="s">
        <v>59</v>
      </c>
      <c r="B46" s="10" t="s">
        <v>58</v>
      </c>
      <c r="C46" s="9">
        <f>C47</f>
        <v>915.2</v>
      </c>
      <c r="D46" s="9">
        <f>D47</f>
        <v>957.5</v>
      </c>
      <c r="E46" s="25">
        <f t="shared" si="0"/>
        <v>104.62194055944056</v>
      </c>
      <c r="F46" s="19">
        <v>1005</v>
      </c>
      <c r="G46" s="26">
        <f t="shared" si="1"/>
        <v>-47.5</v>
      </c>
    </row>
    <row r="47" spans="1:7" ht="33.4" customHeight="1" x14ac:dyDescent="0.25">
      <c r="A47" s="8" t="s">
        <v>61</v>
      </c>
      <c r="B47" s="10" t="s">
        <v>60</v>
      </c>
      <c r="C47" s="9">
        <v>915.2</v>
      </c>
      <c r="D47" s="19">
        <v>957.5</v>
      </c>
      <c r="E47" s="25">
        <f t="shared" si="0"/>
        <v>104.62194055944056</v>
      </c>
      <c r="F47" s="19">
        <v>1005</v>
      </c>
      <c r="G47" s="26">
        <f t="shared" si="1"/>
        <v>-47.5</v>
      </c>
    </row>
    <row r="48" spans="1:7" ht="83.65" customHeight="1" x14ac:dyDescent="0.25">
      <c r="A48" s="8" t="s">
        <v>63</v>
      </c>
      <c r="B48" s="10" t="s">
        <v>62</v>
      </c>
      <c r="C48" s="9">
        <f>C49</f>
        <v>1302.4000000000001</v>
      </c>
      <c r="D48" s="9">
        <f>D49</f>
        <v>1303.5</v>
      </c>
      <c r="E48" s="25">
        <f t="shared" si="0"/>
        <v>100.08445945945945</v>
      </c>
      <c r="F48" s="19">
        <v>662.9</v>
      </c>
      <c r="G48" s="26">
        <f t="shared" si="1"/>
        <v>640.6</v>
      </c>
    </row>
    <row r="49" spans="1:7" ht="83.65" customHeight="1" x14ac:dyDescent="0.25">
      <c r="A49" s="8" t="s">
        <v>65</v>
      </c>
      <c r="B49" s="10" t="s">
        <v>64</v>
      </c>
      <c r="C49" s="9">
        <f>C50</f>
        <v>1302.4000000000001</v>
      </c>
      <c r="D49" s="9">
        <f>D50</f>
        <v>1303.5</v>
      </c>
      <c r="E49" s="25">
        <f t="shared" si="0"/>
        <v>100.08445945945945</v>
      </c>
      <c r="F49" s="19">
        <v>662.9</v>
      </c>
      <c r="G49" s="26">
        <f t="shared" si="1"/>
        <v>640.6</v>
      </c>
    </row>
    <row r="50" spans="1:7" ht="83.65" customHeight="1" x14ac:dyDescent="0.25">
      <c r="A50" s="8" t="s">
        <v>67</v>
      </c>
      <c r="B50" s="10" t="s">
        <v>66</v>
      </c>
      <c r="C50" s="9">
        <v>1302.4000000000001</v>
      </c>
      <c r="D50" s="19">
        <v>1303.5</v>
      </c>
      <c r="E50" s="25">
        <f t="shared" si="0"/>
        <v>100.08445945945945</v>
      </c>
      <c r="F50" s="19">
        <v>662.9</v>
      </c>
      <c r="G50" s="26">
        <f t="shared" si="1"/>
        <v>640.6</v>
      </c>
    </row>
    <row r="51" spans="1:7" ht="33.4" customHeight="1" x14ac:dyDescent="0.25">
      <c r="A51" s="15" t="s">
        <v>119</v>
      </c>
      <c r="B51" s="22" t="s">
        <v>68</v>
      </c>
      <c r="C51" s="16">
        <f>C52+C55</f>
        <v>190</v>
      </c>
      <c r="D51" s="16">
        <f>D52+D55</f>
        <v>222.5</v>
      </c>
      <c r="E51" s="30">
        <f t="shared" si="0"/>
        <v>117.10526315789474</v>
      </c>
      <c r="F51" s="31">
        <v>237.3</v>
      </c>
      <c r="G51" s="32">
        <f t="shared" si="1"/>
        <v>-14.800000000000011</v>
      </c>
    </row>
    <row r="52" spans="1:7" ht="15.75" x14ac:dyDescent="0.25">
      <c r="A52" s="8" t="s">
        <v>70</v>
      </c>
      <c r="B52" s="10" t="s">
        <v>69</v>
      </c>
      <c r="C52" s="9">
        <f>C53</f>
        <v>174.4</v>
      </c>
      <c r="D52" s="9">
        <f>D53</f>
        <v>206.9</v>
      </c>
      <c r="E52" s="25">
        <f t="shared" si="0"/>
        <v>118.63532110091744</v>
      </c>
      <c r="F52" s="19">
        <v>177.6</v>
      </c>
      <c r="G52" s="26">
        <f t="shared" si="1"/>
        <v>29.300000000000011</v>
      </c>
    </row>
    <row r="53" spans="1:7" ht="15.75" x14ac:dyDescent="0.25">
      <c r="A53" s="8" t="s">
        <v>72</v>
      </c>
      <c r="B53" s="10" t="s">
        <v>71</v>
      </c>
      <c r="C53" s="9">
        <f>C54</f>
        <v>174.4</v>
      </c>
      <c r="D53" s="9">
        <f>D54</f>
        <v>206.9</v>
      </c>
      <c r="E53" s="25">
        <f t="shared" si="0"/>
        <v>118.63532110091744</v>
      </c>
      <c r="F53" s="19">
        <v>177.6</v>
      </c>
      <c r="G53" s="26">
        <f t="shared" si="1"/>
        <v>29.300000000000011</v>
      </c>
    </row>
    <row r="54" spans="1:7" ht="33.4" customHeight="1" x14ac:dyDescent="0.25">
      <c r="A54" s="8" t="s">
        <v>74</v>
      </c>
      <c r="B54" s="10" t="s">
        <v>73</v>
      </c>
      <c r="C54" s="9">
        <v>174.4</v>
      </c>
      <c r="D54" s="19">
        <v>206.9</v>
      </c>
      <c r="E54" s="25">
        <f t="shared" si="0"/>
        <v>118.63532110091744</v>
      </c>
      <c r="F54" s="19">
        <v>177.6</v>
      </c>
      <c r="G54" s="26">
        <f t="shared" si="1"/>
        <v>29.300000000000011</v>
      </c>
    </row>
    <row r="55" spans="1:7" ht="33.4" customHeight="1" x14ac:dyDescent="0.25">
      <c r="A55" s="8" t="s">
        <v>120</v>
      </c>
      <c r="B55" s="10" t="s">
        <v>121</v>
      </c>
      <c r="C55" s="9">
        <f>C56</f>
        <v>15.6</v>
      </c>
      <c r="D55" s="62">
        <f>D56</f>
        <v>15.6</v>
      </c>
      <c r="E55" s="25">
        <f t="shared" si="0"/>
        <v>100</v>
      </c>
      <c r="F55" s="19">
        <v>59.7</v>
      </c>
      <c r="G55" s="26">
        <f t="shared" si="1"/>
        <v>-44.1</v>
      </c>
    </row>
    <row r="56" spans="1:7" ht="15.75" x14ac:dyDescent="0.25">
      <c r="A56" s="8" t="s">
        <v>76</v>
      </c>
      <c r="B56" s="10" t="s">
        <v>75</v>
      </c>
      <c r="C56" s="9">
        <f>C57</f>
        <v>15.6</v>
      </c>
      <c r="D56" s="62">
        <f>D57</f>
        <v>15.6</v>
      </c>
      <c r="E56" s="25">
        <f t="shared" si="0"/>
        <v>100</v>
      </c>
      <c r="F56" s="19">
        <v>59.7</v>
      </c>
      <c r="G56" s="26">
        <f t="shared" si="1"/>
        <v>-44.1</v>
      </c>
    </row>
    <row r="57" spans="1:7" ht="33.4" customHeight="1" x14ac:dyDescent="0.25">
      <c r="A57" s="8" t="s">
        <v>78</v>
      </c>
      <c r="B57" s="10" t="s">
        <v>77</v>
      </c>
      <c r="C57" s="9">
        <v>15.6</v>
      </c>
      <c r="D57" s="63">
        <v>15.6</v>
      </c>
      <c r="E57" s="25">
        <f t="shared" si="0"/>
        <v>100</v>
      </c>
      <c r="F57" s="19">
        <v>59.7</v>
      </c>
      <c r="G57" s="26">
        <f t="shared" si="1"/>
        <v>-44.1</v>
      </c>
    </row>
    <row r="58" spans="1:7" ht="33.4" customHeight="1" x14ac:dyDescent="0.25">
      <c r="A58" s="15" t="s">
        <v>80</v>
      </c>
      <c r="B58" s="22" t="s">
        <v>79</v>
      </c>
      <c r="C58" s="16">
        <f>C62</f>
        <v>600.1</v>
      </c>
      <c r="D58" s="16">
        <f>D62</f>
        <v>596.1</v>
      </c>
      <c r="E58" s="30">
        <f t="shared" si="0"/>
        <v>99.333444425929002</v>
      </c>
      <c r="F58" s="31">
        <v>2062.4</v>
      </c>
      <c r="G58" s="32">
        <f t="shared" si="1"/>
        <v>-1466.3000000000002</v>
      </c>
    </row>
    <row r="59" spans="1:7" ht="78" customHeight="1" x14ac:dyDescent="0.25">
      <c r="A59" s="8" t="s">
        <v>192</v>
      </c>
      <c r="B59" s="10" t="s">
        <v>189</v>
      </c>
      <c r="C59" s="29">
        <v>0</v>
      </c>
      <c r="D59" s="29">
        <v>0</v>
      </c>
      <c r="E59" s="25"/>
      <c r="F59" s="19">
        <v>1710.1</v>
      </c>
      <c r="G59" s="26">
        <f t="shared" si="1"/>
        <v>-1710.1</v>
      </c>
    </row>
    <row r="60" spans="1:7" ht="81.75" customHeight="1" x14ac:dyDescent="0.25">
      <c r="A60" s="8" t="s">
        <v>193</v>
      </c>
      <c r="B60" s="10" t="s">
        <v>190</v>
      </c>
      <c r="C60" s="29">
        <v>0</v>
      </c>
      <c r="D60" s="29">
        <v>0</v>
      </c>
      <c r="E60" s="25"/>
      <c r="F60" s="19">
        <v>1710.1</v>
      </c>
      <c r="G60" s="26">
        <f t="shared" si="1"/>
        <v>-1710.1</v>
      </c>
    </row>
    <row r="61" spans="1:7" ht="87" customHeight="1" x14ac:dyDescent="0.25">
      <c r="A61" s="8" t="s">
        <v>194</v>
      </c>
      <c r="B61" s="10" t="s">
        <v>191</v>
      </c>
      <c r="C61" s="29">
        <v>0</v>
      </c>
      <c r="D61" s="29">
        <v>0</v>
      </c>
      <c r="E61" s="25"/>
      <c r="F61" s="19">
        <v>1710.1</v>
      </c>
      <c r="G61" s="26">
        <f t="shared" si="1"/>
        <v>-1710.1</v>
      </c>
    </row>
    <row r="62" spans="1:7" ht="33.4" customHeight="1" x14ac:dyDescent="0.25">
      <c r="A62" s="8" t="s">
        <v>82</v>
      </c>
      <c r="B62" s="10" t="s">
        <v>81</v>
      </c>
      <c r="C62" s="9">
        <f t="shared" ref="C62:D63" si="5">C63</f>
        <v>600.1</v>
      </c>
      <c r="D62" s="9">
        <f t="shared" si="5"/>
        <v>596.1</v>
      </c>
      <c r="E62" s="25">
        <f t="shared" si="0"/>
        <v>99.333444425929002</v>
      </c>
      <c r="F62" s="19">
        <v>128.69999999999999</v>
      </c>
      <c r="G62" s="26">
        <f t="shared" si="1"/>
        <v>467.40000000000003</v>
      </c>
    </row>
    <row r="63" spans="1:7" ht="33.4" customHeight="1" x14ac:dyDescent="0.25">
      <c r="A63" s="8" t="s">
        <v>84</v>
      </c>
      <c r="B63" s="10" t="s">
        <v>83</v>
      </c>
      <c r="C63" s="9">
        <f t="shared" si="5"/>
        <v>600.1</v>
      </c>
      <c r="D63" s="9">
        <f t="shared" si="5"/>
        <v>596.1</v>
      </c>
      <c r="E63" s="25">
        <f t="shared" si="0"/>
        <v>99.333444425929002</v>
      </c>
      <c r="F63" s="19">
        <v>128.69999999999999</v>
      </c>
      <c r="G63" s="26">
        <f t="shared" si="1"/>
        <v>467.40000000000003</v>
      </c>
    </row>
    <row r="64" spans="1:7" ht="50.1" customHeight="1" x14ac:dyDescent="0.25">
      <c r="A64" s="8" t="s">
        <v>86</v>
      </c>
      <c r="B64" s="10" t="s">
        <v>85</v>
      </c>
      <c r="C64" s="9">
        <v>600.1</v>
      </c>
      <c r="D64" s="19">
        <v>596.1</v>
      </c>
      <c r="E64" s="25">
        <f t="shared" si="0"/>
        <v>99.333444425929002</v>
      </c>
      <c r="F64" s="19">
        <v>128.69999999999999</v>
      </c>
      <c r="G64" s="26">
        <f t="shared" si="1"/>
        <v>467.40000000000003</v>
      </c>
    </row>
    <row r="65" spans="1:7" ht="50.1" customHeight="1" x14ac:dyDescent="0.25">
      <c r="A65" s="15" t="s">
        <v>200</v>
      </c>
      <c r="B65" s="24" t="s">
        <v>195</v>
      </c>
      <c r="C65" s="16"/>
      <c r="D65" s="33"/>
      <c r="E65" s="34"/>
      <c r="F65" s="33">
        <v>6.7</v>
      </c>
      <c r="G65" s="35">
        <f t="shared" si="1"/>
        <v>-6.7</v>
      </c>
    </row>
    <row r="66" spans="1:7" ht="63.75" customHeight="1" x14ac:dyDescent="0.25">
      <c r="A66" s="28" t="s">
        <v>201</v>
      </c>
      <c r="B66" s="10" t="s">
        <v>196</v>
      </c>
      <c r="C66" s="9"/>
      <c r="D66" s="19"/>
      <c r="E66" s="25"/>
      <c r="F66" s="19">
        <v>5.7</v>
      </c>
      <c r="G66" s="26">
        <f t="shared" si="1"/>
        <v>-5.7</v>
      </c>
    </row>
    <row r="67" spans="1:7" ht="77.25" customHeight="1" x14ac:dyDescent="0.25">
      <c r="A67" s="28" t="s">
        <v>202</v>
      </c>
      <c r="B67" s="10" t="s">
        <v>197</v>
      </c>
      <c r="C67" s="9"/>
      <c r="D67" s="19"/>
      <c r="E67" s="25"/>
      <c r="F67" s="19">
        <v>5.7</v>
      </c>
      <c r="G67" s="26">
        <f t="shared" si="1"/>
        <v>-5.7</v>
      </c>
    </row>
    <row r="68" spans="1:7" ht="50.1" customHeight="1" x14ac:dyDescent="0.25">
      <c r="A68" s="8" t="s">
        <v>203</v>
      </c>
      <c r="B68" s="10" t="s">
        <v>198</v>
      </c>
      <c r="C68" s="9"/>
      <c r="D68" s="19"/>
      <c r="E68" s="25"/>
      <c r="F68" s="19">
        <v>1</v>
      </c>
      <c r="G68" s="26">
        <f t="shared" si="1"/>
        <v>-1</v>
      </c>
    </row>
    <row r="69" spans="1:7" ht="50.1" customHeight="1" x14ac:dyDescent="0.25">
      <c r="A69" s="8" t="s">
        <v>204</v>
      </c>
      <c r="B69" s="10" t="s">
        <v>199</v>
      </c>
      <c r="C69" s="9"/>
      <c r="D69" s="19"/>
      <c r="E69" s="25"/>
      <c r="F69" s="19">
        <v>1</v>
      </c>
      <c r="G69" s="26">
        <f t="shared" si="1"/>
        <v>-1</v>
      </c>
    </row>
    <row r="70" spans="1:7" ht="15.75" x14ac:dyDescent="0.25">
      <c r="A70" s="15" t="s">
        <v>88</v>
      </c>
      <c r="B70" s="22" t="s">
        <v>87</v>
      </c>
      <c r="C70" s="16">
        <f>C71</f>
        <v>311</v>
      </c>
      <c r="D70" s="16">
        <f>D71</f>
        <v>311</v>
      </c>
      <c r="E70" s="30">
        <f t="shared" si="0"/>
        <v>100</v>
      </c>
      <c r="F70" s="31">
        <v>70.599999999999994</v>
      </c>
      <c r="G70" s="32">
        <f t="shared" si="1"/>
        <v>240.4</v>
      </c>
    </row>
    <row r="71" spans="1:7" ht="15.75" x14ac:dyDescent="0.25">
      <c r="A71" s="8" t="s">
        <v>90</v>
      </c>
      <c r="B71" s="10" t="s">
        <v>89</v>
      </c>
      <c r="C71" s="9">
        <f>C72</f>
        <v>311</v>
      </c>
      <c r="D71" s="9">
        <f>D72</f>
        <v>311</v>
      </c>
      <c r="E71" s="25">
        <f t="shared" si="0"/>
        <v>100</v>
      </c>
      <c r="F71" s="19">
        <v>70.599999999999994</v>
      </c>
      <c r="G71" s="26">
        <f t="shared" si="1"/>
        <v>240.4</v>
      </c>
    </row>
    <row r="72" spans="1:7" ht="15.75" x14ac:dyDescent="0.25">
      <c r="A72" s="8" t="s">
        <v>92</v>
      </c>
      <c r="B72" s="10" t="s">
        <v>91</v>
      </c>
      <c r="C72" s="9">
        <v>311</v>
      </c>
      <c r="D72" s="19">
        <v>311</v>
      </c>
      <c r="E72" s="25">
        <f t="shared" si="0"/>
        <v>100</v>
      </c>
      <c r="F72" s="19">
        <v>70.599999999999994</v>
      </c>
      <c r="G72" s="26">
        <f t="shared" si="1"/>
        <v>240.4</v>
      </c>
    </row>
    <row r="73" spans="1:7" ht="19.5" customHeight="1" x14ac:dyDescent="0.3">
      <c r="A73" s="12" t="s">
        <v>94</v>
      </c>
      <c r="B73" s="13" t="s">
        <v>93</v>
      </c>
      <c r="C73" s="14">
        <f>C74</f>
        <v>37176.400000000001</v>
      </c>
      <c r="D73" s="14">
        <f>D74+D105</f>
        <v>35405.200000000004</v>
      </c>
      <c r="E73" s="30">
        <f t="shared" si="0"/>
        <v>95.23568715636803</v>
      </c>
      <c r="F73" s="31">
        <v>30648.2</v>
      </c>
      <c r="G73" s="32">
        <f t="shared" si="1"/>
        <v>4757.0000000000036</v>
      </c>
    </row>
    <row r="74" spans="1:7" ht="33.4" customHeight="1" x14ac:dyDescent="0.25">
      <c r="A74" s="15" t="s">
        <v>96</v>
      </c>
      <c r="B74" s="22" t="s">
        <v>95</v>
      </c>
      <c r="C74" s="16">
        <f>C75+C80+C95+C100</f>
        <v>37176.400000000001</v>
      </c>
      <c r="D74" s="16">
        <f>D75+D80+D95+D100</f>
        <v>35446.300000000003</v>
      </c>
      <c r="E74" s="30">
        <f t="shared" si="0"/>
        <v>95.346241163749042</v>
      </c>
      <c r="F74" s="31">
        <v>35092.699999999997</v>
      </c>
      <c r="G74" s="32">
        <f t="shared" si="1"/>
        <v>353.60000000000582</v>
      </c>
    </row>
    <row r="75" spans="1:7" ht="15.75" x14ac:dyDescent="0.25">
      <c r="A75" s="8" t="s">
        <v>97</v>
      </c>
      <c r="B75" s="10" t="s">
        <v>130</v>
      </c>
      <c r="C75" s="9">
        <f>C76+C78</f>
        <v>5828.4</v>
      </c>
      <c r="D75" s="9">
        <f>D76+D78</f>
        <v>5828.4</v>
      </c>
      <c r="E75" s="25">
        <f t="shared" si="0"/>
        <v>100</v>
      </c>
      <c r="F75" s="19">
        <v>3719.5</v>
      </c>
      <c r="G75" s="26">
        <f t="shared" si="1"/>
        <v>2108.8999999999996</v>
      </c>
    </row>
    <row r="76" spans="1:7" ht="15.75" x14ac:dyDescent="0.25">
      <c r="A76" s="8" t="s">
        <v>98</v>
      </c>
      <c r="B76" s="10" t="s">
        <v>131</v>
      </c>
      <c r="C76" s="9">
        <f>C77</f>
        <v>5458.4</v>
      </c>
      <c r="D76" s="9">
        <f>D77</f>
        <v>5458.4</v>
      </c>
      <c r="E76" s="25">
        <f t="shared" si="0"/>
        <v>100</v>
      </c>
      <c r="F76" s="19">
        <v>3719.5</v>
      </c>
      <c r="G76" s="26">
        <f t="shared" si="1"/>
        <v>1738.8999999999996</v>
      </c>
    </row>
    <row r="77" spans="1:7" ht="33.4" customHeight="1" x14ac:dyDescent="0.25">
      <c r="A77" s="8" t="s">
        <v>99</v>
      </c>
      <c r="B77" s="10" t="s">
        <v>132</v>
      </c>
      <c r="C77" s="9">
        <v>5458.4</v>
      </c>
      <c r="D77" s="19">
        <v>5458.4</v>
      </c>
      <c r="E77" s="25">
        <f t="shared" si="0"/>
        <v>100</v>
      </c>
      <c r="F77" s="19">
        <v>3719.5</v>
      </c>
      <c r="G77" s="26">
        <f t="shared" si="1"/>
        <v>1738.8999999999996</v>
      </c>
    </row>
    <row r="78" spans="1:7" ht="33.4" customHeight="1" x14ac:dyDescent="0.25">
      <c r="A78" s="8" t="s">
        <v>159</v>
      </c>
      <c r="B78" s="10" t="s">
        <v>157</v>
      </c>
      <c r="C78" s="9">
        <f>C79</f>
        <v>370</v>
      </c>
      <c r="D78" s="9">
        <f>D79</f>
        <v>370</v>
      </c>
      <c r="E78" s="25">
        <f t="shared" si="0"/>
        <v>100</v>
      </c>
      <c r="F78" s="19">
        <v>0</v>
      </c>
      <c r="G78" s="26">
        <f t="shared" si="1"/>
        <v>370</v>
      </c>
    </row>
    <row r="79" spans="1:7" ht="33.4" customHeight="1" x14ac:dyDescent="0.25">
      <c r="A79" s="8" t="s">
        <v>160</v>
      </c>
      <c r="B79" s="10" t="s">
        <v>158</v>
      </c>
      <c r="C79" s="9">
        <v>370</v>
      </c>
      <c r="D79" s="19">
        <v>370</v>
      </c>
      <c r="E79" s="25">
        <f t="shared" si="0"/>
        <v>100</v>
      </c>
      <c r="F79" s="19">
        <v>0</v>
      </c>
      <c r="G79" s="26">
        <f t="shared" si="1"/>
        <v>370</v>
      </c>
    </row>
    <row r="80" spans="1:7" ht="33.4" customHeight="1" x14ac:dyDescent="0.25">
      <c r="A80" s="8" t="s">
        <v>100</v>
      </c>
      <c r="B80" s="10" t="s">
        <v>122</v>
      </c>
      <c r="C80" s="9">
        <f>C83+C93+C81+C91+C89+C85+C87</f>
        <v>24391.5</v>
      </c>
      <c r="D80" s="9">
        <f>D83+D93+D81+D91+D89+D85+D87</f>
        <v>22661.9</v>
      </c>
      <c r="E80" s="25">
        <f t="shared" si="0"/>
        <v>92.909005186232918</v>
      </c>
      <c r="F80" s="19">
        <v>26469.200000000001</v>
      </c>
      <c r="G80" s="26">
        <f t="shared" si="1"/>
        <v>-3807.2999999999993</v>
      </c>
    </row>
    <row r="81" spans="1:7" ht="33.4" customHeight="1" x14ac:dyDescent="0.25">
      <c r="A81" s="8" t="s">
        <v>137</v>
      </c>
      <c r="B81" s="10" t="s">
        <v>139</v>
      </c>
      <c r="C81" s="9">
        <f>C82</f>
        <v>5000</v>
      </c>
      <c r="D81" s="9">
        <f>D82</f>
        <v>4459</v>
      </c>
      <c r="E81" s="25">
        <f t="shared" si="0"/>
        <v>89.18</v>
      </c>
      <c r="F81" s="19">
        <v>12486.9</v>
      </c>
      <c r="G81" s="26">
        <f t="shared" si="1"/>
        <v>-8027.9</v>
      </c>
    </row>
    <row r="82" spans="1:7" ht="33.4" customHeight="1" x14ac:dyDescent="0.25">
      <c r="A82" s="8" t="s">
        <v>138</v>
      </c>
      <c r="B82" s="10" t="s">
        <v>140</v>
      </c>
      <c r="C82" s="9">
        <v>5000</v>
      </c>
      <c r="D82" s="19">
        <v>4459</v>
      </c>
      <c r="E82" s="25">
        <f t="shared" si="0"/>
        <v>89.18</v>
      </c>
      <c r="F82" s="19">
        <v>12486.9</v>
      </c>
      <c r="G82" s="26">
        <f t="shared" si="1"/>
        <v>-8027.9</v>
      </c>
    </row>
    <row r="83" spans="1:7" ht="83.65" customHeight="1" x14ac:dyDescent="0.25">
      <c r="A83" s="8" t="s">
        <v>101</v>
      </c>
      <c r="B83" s="10" t="s">
        <v>123</v>
      </c>
      <c r="C83" s="9">
        <f>C84</f>
        <v>489.2</v>
      </c>
      <c r="D83" s="9">
        <f>D84</f>
        <v>489.2</v>
      </c>
      <c r="E83" s="25">
        <f t="shared" si="0"/>
        <v>100</v>
      </c>
      <c r="F83" s="19">
        <v>493.2</v>
      </c>
      <c r="G83" s="26">
        <f t="shared" si="1"/>
        <v>-4</v>
      </c>
    </row>
    <row r="84" spans="1:7" ht="83.65" customHeight="1" x14ac:dyDescent="0.25">
      <c r="A84" s="8" t="s">
        <v>102</v>
      </c>
      <c r="B84" s="10" t="s">
        <v>124</v>
      </c>
      <c r="C84" s="9">
        <v>489.2</v>
      </c>
      <c r="D84" s="19">
        <v>489.2</v>
      </c>
      <c r="E84" s="25">
        <f t="shared" si="0"/>
        <v>100</v>
      </c>
      <c r="F84" s="19">
        <v>493.2</v>
      </c>
      <c r="G84" s="26">
        <f t="shared" si="1"/>
        <v>-4</v>
      </c>
    </row>
    <row r="85" spans="1:7" ht="102.75" customHeight="1" x14ac:dyDescent="0.25">
      <c r="A85" s="8" t="s">
        <v>161</v>
      </c>
      <c r="B85" s="10" t="s">
        <v>162</v>
      </c>
      <c r="C85" s="9">
        <f>C86</f>
        <v>5356.6</v>
      </c>
      <c r="D85" s="62">
        <f>D86</f>
        <v>4742.8999999999996</v>
      </c>
      <c r="E85" s="25">
        <f t="shared" si="0"/>
        <v>88.543105701377726</v>
      </c>
      <c r="F85" s="19">
        <v>0</v>
      </c>
      <c r="G85" s="26">
        <f t="shared" si="1"/>
        <v>4742.8999999999996</v>
      </c>
    </row>
    <row r="86" spans="1:7" ht="105" customHeight="1" x14ac:dyDescent="0.25">
      <c r="A86" s="8" t="s">
        <v>163</v>
      </c>
      <c r="B86" s="10" t="s">
        <v>164</v>
      </c>
      <c r="C86" s="9">
        <v>5356.6</v>
      </c>
      <c r="D86" s="63">
        <v>4742.8999999999996</v>
      </c>
      <c r="E86" s="25">
        <f t="shared" ref="E86:E108" si="6">D86/C86*100</f>
        <v>88.543105701377726</v>
      </c>
      <c r="F86" s="19">
        <v>0</v>
      </c>
      <c r="G86" s="26">
        <f t="shared" ref="G86:G108" si="7">D86-F86</f>
        <v>4742.8999999999996</v>
      </c>
    </row>
    <row r="87" spans="1:7" ht="83.65" customHeight="1" x14ac:dyDescent="0.25">
      <c r="A87" s="8" t="s">
        <v>165</v>
      </c>
      <c r="B87" s="10" t="s">
        <v>166</v>
      </c>
      <c r="C87" s="9">
        <f>C88</f>
        <v>2372.9</v>
      </c>
      <c r="D87" s="62">
        <f>D88</f>
        <v>2006.4</v>
      </c>
      <c r="E87" s="25">
        <f t="shared" si="6"/>
        <v>84.554764212566909</v>
      </c>
      <c r="F87" s="19">
        <v>0</v>
      </c>
      <c r="G87" s="26">
        <f t="shared" si="7"/>
        <v>2006.4</v>
      </c>
    </row>
    <row r="88" spans="1:7" ht="83.65" customHeight="1" x14ac:dyDescent="0.25">
      <c r="A88" s="8" t="s">
        <v>167</v>
      </c>
      <c r="B88" s="10" t="s">
        <v>168</v>
      </c>
      <c r="C88" s="9">
        <v>2372.9</v>
      </c>
      <c r="D88" s="63">
        <v>2006.4</v>
      </c>
      <c r="E88" s="25">
        <f t="shared" si="6"/>
        <v>84.554764212566909</v>
      </c>
      <c r="F88" s="19">
        <v>0</v>
      </c>
      <c r="G88" s="26">
        <f t="shared" si="7"/>
        <v>2006.4</v>
      </c>
    </row>
    <row r="89" spans="1:7" ht="46.5" customHeight="1" x14ac:dyDescent="0.25">
      <c r="A89" s="8" t="s">
        <v>153</v>
      </c>
      <c r="B89" s="10" t="s">
        <v>151</v>
      </c>
      <c r="C89" s="9">
        <f>C90</f>
        <v>922.6</v>
      </c>
      <c r="D89" s="9">
        <f>D90</f>
        <v>922.6</v>
      </c>
      <c r="E89" s="25">
        <f t="shared" si="6"/>
        <v>100</v>
      </c>
      <c r="F89" s="19">
        <v>0</v>
      </c>
      <c r="G89" s="26">
        <f t="shared" si="7"/>
        <v>922.6</v>
      </c>
    </row>
    <row r="90" spans="1:7" ht="48" customHeight="1" x14ac:dyDescent="0.25">
      <c r="A90" s="8" t="s">
        <v>154</v>
      </c>
      <c r="B90" s="10" t="s">
        <v>152</v>
      </c>
      <c r="C90" s="9">
        <v>922.6</v>
      </c>
      <c r="D90" s="19">
        <v>922.6</v>
      </c>
      <c r="E90" s="25">
        <f t="shared" si="6"/>
        <v>100</v>
      </c>
      <c r="F90" s="19">
        <v>0</v>
      </c>
      <c r="G90" s="26">
        <f t="shared" si="7"/>
        <v>922.6</v>
      </c>
    </row>
    <row r="91" spans="1:7" ht="51.75" customHeight="1" x14ac:dyDescent="0.25">
      <c r="A91" s="8" t="s">
        <v>143</v>
      </c>
      <c r="B91" s="10" t="s">
        <v>141</v>
      </c>
      <c r="C91" s="9">
        <f>C92</f>
        <v>7000</v>
      </c>
      <c r="D91" s="62">
        <f>D92</f>
        <v>6866.2</v>
      </c>
      <c r="E91" s="25">
        <f t="shared" si="6"/>
        <v>98.088571428571427</v>
      </c>
      <c r="F91" s="19">
        <v>0</v>
      </c>
      <c r="G91" s="26">
        <f t="shared" si="7"/>
        <v>6866.2</v>
      </c>
    </row>
    <row r="92" spans="1:7" ht="66.75" customHeight="1" x14ac:dyDescent="0.25">
      <c r="A92" s="8" t="s">
        <v>144</v>
      </c>
      <c r="B92" s="10" t="s">
        <v>142</v>
      </c>
      <c r="C92" s="9">
        <v>7000</v>
      </c>
      <c r="D92" s="63">
        <v>6866.2</v>
      </c>
      <c r="E92" s="25">
        <f t="shared" si="6"/>
        <v>98.088571428571427</v>
      </c>
      <c r="F92" s="19">
        <v>0</v>
      </c>
      <c r="G92" s="26">
        <f t="shared" si="7"/>
        <v>6866.2</v>
      </c>
    </row>
    <row r="93" spans="1:7" ht="15.75" x14ac:dyDescent="0.25">
      <c r="A93" s="8" t="s">
        <v>103</v>
      </c>
      <c r="B93" s="10" t="s">
        <v>125</v>
      </c>
      <c r="C93" s="9">
        <f>C94</f>
        <v>3250.2</v>
      </c>
      <c r="D93" s="9">
        <f>D94</f>
        <v>3175.6</v>
      </c>
      <c r="E93" s="25">
        <f t="shared" si="6"/>
        <v>97.704756630361217</v>
      </c>
      <c r="F93" s="19">
        <v>13489.1</v>
      </c>
      <c r="G93" s="26">
        <f t="shared" si="7"/>
        <v>-10313.5</v>
      </c>
    </row>
    <row r="94" spans="1:7" ht="15.75" x14ac:dyDescent="0.25">
      <c r="A94" s="8" t="s">
        <v>104</v>
      </c>
      <c r="B94" s="10" t="s">
        <v>126</v>
      </c>
      <c r="C94" s="9">
        <v>3250.2</v>
      </c>
      <c r="D94" s="19">
        <v>3175.6</v>
      </c>
      <c r="E94" s="25">
        <f t="shared" si="6"/>
        <v>97.704756630361217</v>
      </c>
      <c r="F94" s="19">
        <v>13489.1</v>
      </c>
      <c r="G94" s="26">
        <f t="shared" si="7"/>
        <v>-10313.5</v>
      </c>
    </row>
    <row r="95" spans="1:7" ht="15.75" x14ac:dyDescent="0.25">
      <c r="A95" s="8" t="s">
        <v>105</v>
      </c>
      <c r="B95" s="10" t="s">
        <v>127</v>
      </c>
      <c r="C95" s="9">
        <f>C98+C96</f>
        <v>281.8</v>
      </c>
      <c r="D95" s="9">
        <f>D98+D96</f>
        <v>281.8</v>
      </c>
      <c r="E95" s="25">
        <f t="shared" si="6"/>
        <v>100</v>
      </c>
      <c r="F95" s="19">
        <v>794</v>
      </c>
      <c r="G95" s="26">
        <f t="shared" si="7"/>
        <v>-512.20000000000005</v>
      </c>
    </row>
    <row r="96" spans="1:7" ht="31.5" x14ac:dyDescent="0.25">
      <c r="A96" s="8" t="s">
        <v>133</v>
      </c>
      <c r="B96" s="10" t="s">
        <v>136</v>
      </c>
      <c r="C96" s="9">
        <f>C97</f>
        <v>3.5</v>
      </c>
      <c r="D96" s="9">
        <f>D97</f>
        <v>3.5</v>
      </c>
      <c r="E96" s="25">
        <f t="shared" si="6"/>
        <v>100</v>
      </c>
      <c r="F96" s="19">
        <v>539.6</v>
      </c>
      <c r="G96" s="26">
        <f t="shared" si="7"/>
        <v>-536.1</v>
      </c>
    </row>
    <row r="97" spans="1:7" ht="31.5" x14ac:dyDescent="0.25">
      <c r="A97" s="8" t="s">
        <v>134</v>
      </c>
      <c r="B97" s="10" t="s">
        <v>135</v>
      </c>
      <c r="C97" s="9">
        <v>3.5</v>
      </c>
      <c r="D97" s="19">
        <v>3.5</v>
      </c>
      <c r="E97" s="25">
        <f t="shared" si="6"/>
        <v>100</v>
      </c>
      <c r="F97" s="19">
        <v>539.6</v>
      </c>
      <c r="G97" s="26">
        <f t="shared" si="7"/>
        <v>-536.1</v>
      </c>
    </row>
    <row r="98" spans="1:7" ht="33.4" customHeight="1" x14ac:dyDescent="0.25">
      <c r="A98" s="8" t="s">
        <v>106</v>
      </c>
      <c r="B98" s="10" t="s">
        <v>128</v>
      </c>
      <c r="C98" s="9">
        <f>C99</f>
        <v>278.3</v>
      </c>
      <c r="D98" s="9">
        <f>D99</f>
        <v>278.3</v>
      </c>
      <c r="E98" s="25">
        <f t="shared" si="6"/>
        <v>100</v>
      </c>
      <c r="F98" s="19">
        <v>254.4</v>
      </c>
      <c r="G98" s="26">
        <f t="shared" si="7"/>
        <v>23.900000000000006</v>
      </c>
    </row>
    <row r="99" spans="1:7" ht="48.75" customHeight="1" x14ac:dyDescent="0.25">
      <c r="A99" s="8" t="s">
        <v>107</v>
      </c>
      <c r="B99" s="10" t="s">
        <v>129</v>
      </c>
      <c r="C99" s="9">
        <v>278.3</v>
      </c>
      <c r="D99" s="19">
        <v>278.3</v>
      </c>
      <c r="E99" s="25">
        <f t="shared" si="6"/>
        <v>100</v>
      </c>
      <c r="F99" s="19">
        <v>254.4</v>
      </c>
      <c r="G99" s="26">
        <f t="shared" si="7"/>
        <v>23.900000000000006</v>
      </c>
    </row>
    <row r="100" spans="1:7" ht="24" customHeight="1" x14ac:dyDescent="0.25">
      <c r="A100" s="17" t="s">
        <v>145</v>
      </c>
      <c r="B100" s="10" t="s">
        <v>148</v>
      </c>
      <c r="C100" s="18">
        <f>C103+C101</f>
        <v>6674.7</v>
      </c>
      <c r="D100" s="18">
        <f>D103+D101</f>
        <v>6674.2</v>
      </c>
      <c r="E100" s="25">
        <f t="shared" si="6"/>
        <v>99.992509026622926</v>
      </c>
      <c r="F100" s="19">
        <v>4110</v>
      </c>
      <c r="G100" s="26">
        <f t="shared" si="7"/>
        <v>2564.1999999999998</v>
      </c>
    </row>
    <row r="101" spans="1:7" ht="38.25" customHeight="1" x14ac:dyDescent="0.25">
      <c r="A101" s="17" t="s">
        <v>176</v>
      </c>
      <c r="B101" s="10" t="s">
        <v>177</v>
      </c>
      <c r="C101" s="18">
        <f>C102</f>
        <v>111.7</v>
      </c>
      <c r="D101" s="18">
        <f>D102</f>
        <v>111.7</v>
      </c>
      <c r="E101" s="25">
        <f t="shared" si="6"/>
        <v>100</v>
      </c>
      <c r="F101" s="19">
        <v>0</v>
      </c>
      <c r="G101" s="26">
        <f t="shared" si="7"/>
        <v>111.7</v>
      </c>
    </row>
    <row r="102" spans="1:7" ht="57" customHeight="1" x14ac:dyDescent="0.25">
      <c r="A102" s="17" t="s">
        <v>178</v>
      </c>
      <c r="B102" s="10" t="s">
        <v>179</v>
      </c>
      <c r="C102" s="18">
        <v>111.7</v>
      </c>
      <c r="D102" s="19">
        <v>111.7</v>
      </c>
      <c r="E102" s="25">
        <f t="shared" si="6"/>
        <v>100</v>
      </c>
      <c r="F102" s="19">
        <v>0</v>
      </c>
      <c r="G102" s="26">
        <f t="shared" si="7"/>
        <v>111.7</v>
      </c>
    </row>
    <row r="103" spans="1:7" ht="21" customHeight="1" x14ac:dyDescent="0.25">
      <c r="A103" s="17" t="s">
        <v>146</v>
      </c>
      <c r="B103" s="10" t="s">
        <v>149</v>
      </c>
      <c r="C103" s="9">
        <f>C104</f>
        <v>6563</v>
      </c>
      <c r="D103" s="9">
        <f>D104</f>
        <v>6562.5</v>
      </c>
      <c r="E103" s="25">
        <f t="shared" si="6"/>
        <v>99.992381532835594</v>
      </c>
      <c r="F103" s="19">
        <v>4110</v>
      </c>
      <c r="G103" s="26">
        <f t="shared" si="7"/>
        <v>2452.5</v>
      </c>
    </row>
    <row r="104" spans="1:7" ht="40.5" customHeight="1" x14ac:dyDescent="0.25">
      <c r="A104" s="17" t="s">
        <v>147</v>
      </c>
      <c r="B104" s="10" t="s">
        <v>150</v>
      </c>
      <c r="C104" s="9">
        <v>6563</v>
      </c>
      <c r="D104" s="19">
        <v>6562.5</v>
      </c>
      <c r="E104" s="25">
        <f t="shared" si="6"/>
        <v>99.992381532835594</v>
      </c>
      <c r="F104" s="19">
        <v>4110</v>
      </c>
      <c r="G104" s="26">
        <f t="shared" si="7"/>
        <v>2452.5</v>
      </c>
    </row>
    <row r="105" spans="1:7" ht="40.5" customHeight="1" x14ac:dyDescent="0.25">
      <c r="A105" s="23" t="s">
        <v>172</v>
      </c>
      <c r="B105" s="10" t="s">
        <v>169</v>
      </c>
      <c r="C105" s="9"/>
      <c r="D105" s="19">
        <f>D106</f>
        <v>-41.1</v>
      </c>
      <c r="E105" s="25">
        <v>0</v>
      </c>
      <c r="F105" s="19">
        <v>-4444.5</v>
      </c>
      <c r="G105" s="26">
        <f t="shared" si="7"/>
        <v>4403.3999999999996</v>
      </c>
    </row>
    <row r="106" spans="1:7" ht="40.5" customHeight="1" x14ac:dyDescent="0.25">
      <c r="A106" s="23" t="s">
        <v>173</v>
      </c>
      <c r="B106" s="10" t="s">
        <v>170</v>
      </c>
      <c r="C106" s="9"/>
      <c r="D106" s="19">
        <f>D107</f>
        <v>-41.1</v>
      </c>
      <c r="E106" s="25">
        <v>0</v>
      </c>
      <c r="F106" s="19">
        <v>-4444.5</v>
      </c>
      <c r="G106" s="26">
        <f t="shared" si="7"/>
        <v>4403.3999999999996</v>
      </c>
    </row>
    <row r="107" spans="1:7" ht="51" customHeight="1" x14ac:dyDescent="0.25">
      <c r="A107" s="23" t="s">
        <v>174</v>
      </c>
      <c r="B107" s="10" t="s">
        <v>171</v>
      </c>
      <c r="C107" s="9"/>
      <c r="D107" s="19">
        <v>-41.1</v>
      </c>
      <c r="E107" s="25">
        <v>0</v>
      </c>
      <c r="F107" s="19">
        <v>-4444.5</v>
      </c>
      <c r="G107" s="26">
        <f t="shared" si="7"/>
        <v>4403.3999999999996</v>
      </c>
    </row>
    <row r="108" spans="1:7" ht="19.5" customHeight="1" x14ac:dyDescent="0.3">
      <c r="A108" s="6" t="s">
        <v>108</v>
      </c>
      <c r="B108" s="4"/>
      <c r="C108" s="7">
        <f>C73+C11</f>
        <v>65699.399999999994</v>
      </c>
      <c r="D108" s="7">
        <f>D73+D11</f>
        <v>64442.500000000007</v>
      </c>
      <c r="E108" s="25">
        <f t="shared" si="6"/>
        <v>98.086892726569815</v>
      </c>
      <c r="F108" s="19">
        <v>62009.4</v>
      </c>
      <c r="G108" s="26">
        <f t="shared" si="7"/>
        <v>2433.1000000000058</v>
      </c>
    </row>
  </sheetData>
  <mergeCells count="9">
    <mergeCell ref="E6:E8"/>
    <mergeCell ref="F6:F8"/>
    <mergeCell ref="G6:G8"/>
    <mergeCell ref="A3:G3"/>
    <mergeCell ref="C5:G5"/>
    <mergeCell ref="A6:A8"/>
    <mergeCell ref="B6:B8"/>
    <mergeCell ref="C6:C8"/>
    <mergeCell ref="D6:D8"/>
  </mergeCells>
  <pageMargins left="0.98425196850393704" right="0" top="0" bottom="0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88" workbookViewId="0">
      <selection activeCell="A2" sqref="A2:G2"/>
    </sheetView>
  </sheetViews>
  <sheetFormatPr defaultRowHeight="15" x14ac:dyDescent="0.25"/>
  <cols>
    <col min="1" max="1" width="60.28515625" customWidth="1"/>
    <col min="2" max="2" width="38" customWidth="1"/>
    <col min="3" max="3" width="16" customWidth="1"/>
    <col min="4" max="4" width="13.7109375" customWidth="1"/>
    <col min="6" max="6" width="13.85546875" customWidth="1"/>
    <col min="7" max="7" width="13.7109375" customWidth="1"/>
  </cols>
  <sheetData>
    <row r="1" spans="1:7" ht="19.5" customHeight="1" x14ac:dyDescent="0.25">
      <c r="A1" s="2"/>
      <c r="B1" s="53"/>
      <c r="C1" s="21"/>
    </row>
    <row r="2" spans="1:7" ht="58.35" customHeight="1" x14ac:dyDescent="0.25">
      <c r="A2" s="46" t="s">
        <v>215</v>
      </c>
      <c r="B2" s="46"/>
      <c r="C2" s="46"/>
      <c r="D2" s="46"/>
      <c r="E2" s="46"/>
      <c r="F2" s="46"/>
      <c r="G2" s="46"/>
    </row>
    <row r="4" spans="1:7" ht="18" customHeight="1" x14ac:dyDescent="0.25">
      <c r="B4" s="1"/>
      <c r="C4" s="1" t="s">
        <v>0</v>
      </c>
    </row>
    <row r="5" spans="1:7" ht="15" customHeight="1" x14ac:dyDescent="0.25">
      <c r="A5" s="48" t="s">
        <v>4</v>
      </c>
      <c r="B5" s="48" t="s">
        <v>1</v>
      </c>
      <c r="C5" s="48" t="s">
        <v>205</v>
      </c>
      <c r="D5" s="54" t="s">
        <v>206</v>
      </c>
      <c r="E5" s="55" t="s">
        <v>207</v>
      </c>
      <c r="F5" s="40" t="s">
        <v>216</v>
      </c>
      <c r="G5" s="43" t="s">
        <v>183</v>
      </c>
    </row>
    <row r="6" spans="1:7" ht="15" customHeight="1" x14ac:dyDescent="0.25">
      <c r="A6" s="48"/>
      <c r="B6" s="48"/>
      <c r="C6" s="49"/>
      <c r="D6" s="56"/>
      <c r="E6" s="57"/>
      <c r="F6" s="41"/>
      <c r="G6" s="44"/>
    </row>
    <row r="7" spans="1:7" ht="34.5" customHeight="1" x14ac:dyDescent="0.25">
      <c r="A7" s="48"/>
      <c r="B7" s="48"/>
      <c r="C7" s="49"/>
      <c r="D7" s="58"/>
      <c r="E7" s="59"/>
      <c r="F7" s="42"/>
      <c r="G7" s="45"/>
    </row>
    <row r="8" spans="1:7" ht="19.5" hidden="1" customHeight="1" x14ac:dyDescent="0.25">
      <c r="A8" s="5" t="s">
        <v>113</v>
      </c>
      <c r="B8" s="5" t="s">
        <v>2</v>
      </c>
      <c r="C8" s="5" t="s">
        <v>3</v>
      </c>
      <c r="D8" s="19"/>
      <c r="E8" s="19"/>
      <c r="F8" s="19"/>
      <c r="G8" s="19"/>
    </row>
    <row r="9" spans="1:7" ht="19.5" customHeight="1" x14ac:dyDescent="0.3">
      <c r="A9" s="6" t="s">
        <v>114</v>
      </c>
      <c r="B9" s="4"/>
      <c r="C9" s="11"/>
      <c r="D9" s="19"/>
      <c r="E9" s="19"/>
      <c r="F9" s="19"/>
      <c r="G9" s="19"/>
    </row>
    <row r="10" spans="1:7" ht="19.5" customHeight="1" x14ac:dyDescent="0.3">
      <c r="A10" s="12" t="s">
        <v>6</v>
      </c>
      <c r="B10" s="13" t="s">
        <v>5</v>
      </c>
      <c r="C10" s="14">
        <f>C11+C38</f>
        <v>35907</v>
      </c>
      <c r="D10" s="14">
        <f>D11+D38</f>
        <v>53098.7</v>
      </c>
      <c r="E10" s="25">
        <f>D10/C10*100</f>
        <v>147.87840810983931</v>
      </c>
      <c r="F10" s="14">
        <f>F11+F42</f>
        <v>38689.500000000007</v>
      </c>
      <c r="G10" s="26">
        <f>D10-F10</f>
        <v>14409.19999999999</v>
      </c>
    </row>
    <row r="11" spans="1:7" ht="19.5" customHeight="1" x14ac:dyDescent="0.3">
      <c r="A11" s="6" t="s">
        <v>7</v>
      </c>
      <c r="B11" s="4"/>
      <c r="C11" s="7">
        <f>C12+C16+C26+C34</f>
        <v>25096.300000000003</v>
      </c>
      <c r="D11" s="7">
        <f>D12+D16+D26+D34</f>
        <v>42483.1</v>
      </c>
      <c r="E11" s="25">
        <f t="shared" ref="E11:E87" si="0">D11/C11*100</f>
        <v>169.28033216051764</v>
      </c>
      <c r="F11" s="7">
        <f>F12+F16+F26+F30+F38</f>
        <v>32763.700000000004</v>
      </c>
      <c r="G11" s="26">
        <f t="shared" ref="G11:G87" si="1">D11-F11</f>
        <v>9719.3999999999942</v>
      </c>
    </row>
    <row r="12" spans="1:7" ht="15.75" x14ac:dyDescent="0.25">
      <c r="A12" s="15" t="s">
        <v>9</v>
      </c>
      <c r="B12" s="36" t="s">
        <v>8</v>
      </c>
      <c r="C12" s="16">
        <f t="shared" ref="C12:D14" si="2">C13</f>
        <v>12000</v>
      </c>
      <c r="D12" s="16">
        <f t="shared" si="2"/>
        <v>12160.7</v>
      </c>
      <c r="E12" s="25">
        <f t="shared" si="0"/>
        <v>101.33916666666667</v>
      </c>
      <c r="F12" s="16">
        <f t="shared" ref="F12:F14" si="3">F13</f>
        <v>11931.1</v>
      </c>
      <c r="G12" s="26">
        <f t="shared" si="1"/>
        <v>229.60000000000036</v>
      </c>
    </row>
    <row r="13" spans="1:7" ht="15.75" x14ac:dyDescent="0.25">
      <c r="A13" s="8" t="s">
        <v>11</v>
      </c>
      <c r="B13" s="10" t="s">
        <v>10</v>
      </c>
      <c r="C13" s="9">
        <f t="shared" si="2"/>
        <v>12000</v>
      </c>
      <c r="D13" s="9">
        <f t="shared" si="2"/>
        <v>12160.7</v>
      </c>
      <c r="E13" s="25">
        <f t="shared" si="0"/>
        <v>101.33916666666667</v>
      </c>
      <c r="F13" s="9">
        <f t="shared" si="3"/>
        <v>11931.1</v>
      </c>
      <c r="G13" s="26">
        <f t="shared" si="1"/>
        <v>229.60000000000036</v>
      </c>
    </row>
    <row r="14" spans="1:7" ht="83.65" customHeight="1" x14ac:dyDescent="0.25">
      <c r="A14" s="8" t="s">
        <v>13</v>
      </c>
      <c r="B14" s="10" t="s">
        <v>12</v>
      </c>
      <c r="C14" s="9">
        <f t="shared" si="2"/>
        <v>12000</v>
      </c>
      <c r="D14" s="9">
        <f t="shared" si="2"/>
        <v>12160.7</v>
      </c>
      <c r="E14" s="25">
        <f t="shared" si="0"/>
        <v>101.33916666666667</v>
      </c>
      <c r="F14" s="9">
        <f t="shared" si="3"/>
        <v>11931.1</v>
      </c>
      <c r="G14" s="26">
        <f t="shared" si="1"/>
        <v>229.60000000000036</v>
      </c>
    </row>
    <row r="15" spans="1:7" ht="117" customHeight="1" x14ac:dyDescent="0.25">
      <c r="A15" s="8" t="s">
        <v>15</v>
      </c>
      <c r="B15" s="10" t="s">
        <v>14</v>
      </c>
      <c r="C15" s="9">
        <v>12000</v>
      </c>
      <c r="D15" s="19">
        <v>12160.7</v>
      </c>
      <c r="E15" s="25">
        <f t="shared" si="0"/>
        <v>101.33916666666667</v>
      </c>
      <c r="F15" s="19">
        <v>11931.1</v>
      </c>
      <c r="G15" s="26">
        <f t="shared" si="1"/>
        <v>229.60000000000036</v>
      </c>
    </row>
    <row r="16" spans="1:7" ht="45.75" customHeight="1" x14ac:dyDescent="0.25">
      <c r="A16" s="15" t="s">
        <v>17</v>
      </c>
      <c r="B16" s="36" t="s">
        <v>16</v>
      </c>
      <c r="C16" s="16">
        <f>C17</f>
        <v>1297.2</v>
      </c>
      <c r="D16" s="16">
        <f>D17</f>
        <v>1161.5999999999999</v>
      </c>
      <c r="E16" s="25">
        <f t="shared" si="0"/>
        <v>89.546716003700269</v>
      </c>
      <c r="F16" s="16">
        <f>F17</f>
        <v>1261.8000000000002</v>
      </c>
      <c r="G16" s="26">
        <f t="shared" si="1"/>
        <v>-100.20000000000027</v>
      </c>
    </row>
    <row r="17" spans="1:7" ht="33.4" customHeight="1" x14ac:dyDescent="0.25">
      <c r="A17" s="8" t="s">
        <v>19</v>
      </c>
      <c r="B17" s="10" t="s">
        <v>18</v>
      </c>
      <c r="C17" s="9">
        <f>C18+C19+C20</f>
        <v>1297.2</v>
      </c>
      <c r="D17" s="9">
        <f>D18+D19+D20+D21</f>
        <v>1161.5999999999999</v>
      </c>
      <c r="E17" s="25">
        <f t="shared" si="0"/>
        <v>89.546716003700269</v>
      </c>
      <c r="F17" s="9">
        <f>F18+F19+F20+F21</f>
        <v>1261.8000000000002</v>
      </c>
      <c r="G17" s="26">
        <f t="shared" si="1"/>
        <v>-100.20000000000027</v>
      </c>
    </row>
    <row r="18" spans="1:7" ht="88.5" customHeight="1" x14ac:dyDescent="0.25">
      <c r="A18" s="8" t="s">
        <v>21</v>
      </c>
      <c r="B18" s="10" t="s">
        <v>20</v>
      </c>
      <c r="C18" s="9">
        <v>504.6</v>
      </c>
      <c r="D18" s="19">
        <v>535.79999999999995</v>
      </c>
      <c r="E18" s="25">
        <f t="shared" si="0"/>
        <v>106.18311533888227</v>
      </c>
      <c r="F18" s="19">
        <v>574.4</v>
      </c>
      <c r="G18" s="26">
        <f t="shared" si="1"/>
        <v>-38.600000000000023</v>
      </c>
    </row>
    <row r="19" spans="1:7" ht="106.5" customHeight="1" x14ac:dyDescent="0.25">
      <c r="A19" s="8" t="s">
        <v>23</v>
      </c>
      <c r="B19" s="10" t="s">
        <v>22</v>
      </c>
      <c r="C19" s="9">
        <v>6.5</v>
      </c>
      <c r="D19" s="19">
        <v>3.8</v>
      </c>
      <c r="E19" s="25">
        <f t="shared" si="0"/>
        <v>58.461538461538453</v>
      </c>
      <c r="F19" s="19">
        <v>4.2</v>
      </c>
      <c r="G19" s="26">
        <f t="shared" si="1"/>
        <v>-0.40000000000000036</v>
      </c>
    </row>
    <row r="20" spans="1:7" ht="86.25" customHeight="1" x14ac:dyDescent="0.25">
      <c r="A20" s="8" t="s">
        <v>25</v>
      </c>
      <c r="B20" s="10" t="s">
        <v>24</v>
      </c>
      <c r="C20" s="9">
        <v>786.1</v>
      </c>
      <c r="D20" s="19">
        <v>720.8</v>
      </c>
      <c r="E20" s="25">
        <f t="shared" si="0"/>
        <v>91.693168808039687</v>
      </c>
      <c r="F20" s="19">
        <v>767.3</v>
      </c>
      <c r="G20" s="26">
        <f t="shared" si="1"/>
        <v>-46.5</v>
      </c>
    </row>
    <row r="21" spans="1:7" ht="84.75" customHeight="1" x14ac:dyDescent="0.25">
      <c r="A21" s="8" t="s">
        <v>156</v>
      </c>
      <c r="B21" s="10" t="s">
        <v>155</v>
      </c>
      <c r="C21" s="9"/>
      <c r="D21" s="19">
        <v>-98.8</v>
      </c>
      <c r="E21" s="25"/>
      <c r="F21" s="19">
        <v>-84.1</v>
      </c>
      <c r="G21" s="26">
        <f t="shared" si="1"/>
        <v>-14.700000000000003</v>
      </c>
    </row>
    <row r="22" spans="1:7" ht="39.75" customHeight="1" x14ac:dyDescent="0.25">
      <c r="A22" s="15" t="s">
        <v>110</v>
      </c>
      <c r="B22" s="36" t="s">
        <v>109</v>
      </c>
      <c r="C22" s="9"/>
      <c r="D22" s="19"/>
      <c r="E22" s="25"/>
      <c r="F22" s="65">
        <v>1193</v>
      </c>
      <c r="G22" s="26">
        <f t="shared" si="1"/>
        <v>-1193</v>
      </c>
    </row>
    <row r="23" spans="1:7" ht="37.5" customHeight="1" x14ac:dyDescent="0.25">
      <c r="A23" s="8" t="s">
        <v>111</v>
      </c>
      <c r="B23" s="10" t="s">
        <v>115</v>
      </c>
      <c r="C23" s="9"/>
      <c r="D23" s="19"/>
      <c r="E23" s="25"/>
      <c r="F23" s="65">
        <v>1193</v>
      </c>
      <c r="G23" s="26">
        <f t="shared" si="1"/>
        <v>-1193</v>
      </c>
    </row>
    <row r="24" spans="1:7" ht="32.25" customHeight="1" x14ac:dyDescent="0.25">
      <c r="A24" s="8" t="s">
        <v>111</v>
      </c>
      <c r="B24" s="10" t="s">
        <v>116</v>
      </c>
      <c r="C24" s="9"/>
      <c r="D24" s="19"/>
      <c r="E24" s="25"/>
      <c r="F24" s="65">
        <v>1193</v>
      </c>
      <c r="G24" s="26">
        <f t="shared" si="1"/>
        <v>-1193</v>
      </c>
    </row>
    <row r="25" spans="1:7" ht="66.95" customHeight="1" x14ac:dyDescent="0.25">
      <c r="A25" s="8" t="s">
        <v>112</v>
      </c>
      <c r="B25" s="10" t="s">
        <v>117</v>
      </c>
      <c r="C25" s="9"/>
      <c r="D25" s="19"/>
      <c r="E25" s="25"/>
      <c r="F25" s="65">
        <v>1193</v>
      </c>
      <c r="G25" s="26">
        <f t="shared" si="1"/>
        <v>-1193</v>
      </c>
    </row>
    <row r="26" spans="1:7" ht="15.75" x14ac:dyDescent="0.25">
      <c r="A26" s="15" t="s">
        <v>26</v>
      </c>
      <c r="B26" s="36" t="s">
        <v>118</v>
      </c>
      <c r="C26" s="16">
        <f>C27+C29</f>
        <v>11779.1</v>
      </c>
      <c r="D26" s="16">
        <f>D27+D29</f>
        <v>29139.199999999997</v>
      </c>
      <c r="E26" s="25">
        <f t="shared" si="0"/>
        <v>247.38052992164086</v>
      </c>
      <c r="F26" s="16">
        <f>F27+F29</f>
        <v>5299.4</v>
      </c>
      <c r="G26" s="26">
        <f t="shared" si="1"/>
        <v>23839.799999999996</v>
      </c>
    </row>
    <row r="27" spans="1:7" ht="15.75" x14ac:dyDescent="0.25">
      <c r="A27" s="8" t="s">
        <v>28</v>
      </c>
      <c r="B27" s="10" t="s">
        <v>27</v>
      </c>
      <c r="C27" s="9">
        <f>C28</f>
        <v>86.3</v>
      </c>
      <c r="D27" s="9">
        <f>D28</f>
        <v>95.5</v>
      </c>
      <c r="E27" s="25">
        <f t="shared" si="0"/>
        <v>110.66048667439165</v>
      </c>
      <c r="F27" s="9">
        <f>F28</f>
        <v>82</v>
      </c>
      <c r="G27" s="26">
        <f t="shared" si="1"/>
        <v>13.5</v>
      </c>
    </row>
    <row r="28" spans="1:7" ht="50.1" customHeight="1" x14ac:dyDescent="0.25">
      <c r="A28" s="8" t="s">
        <v>30</v>
      </c>
      <c r="B28" s="10" t="s">
        <v>29</v>
      </c>
      <c r="C28" s="9">
        <v>86.3</v>
      </c>
      <c r="D28" s="19">
        <v>95.5</v>
      </c>
      <c r="E28" s="25">
        <f t="shared" si="0"/>
        <v>110.66048667439165</v>
      </c>
      <c r="F28" s="19">
        <v>82</v>
      </c>
      <c r="G28" s="26">
        <f t="shared" si="1"/>
        <v>13.5</v>
      </c>
    </row>
    <row r="29" spans="1:7" ht="15.75" x14ac:dyDescent="0.25">
      <c r="A29" s="8" t="s">
        <v>32</v>
      </c>
      <c r="B29" s="10" t="s">
        <v>31</v>
      </c>
      <c r="C29" s="9">
        <f>C30+C32</f>
        <v>11692.800000000001</v>
      </c>
      <c r="D29" s="9">
        <f>D30+D32</f>
        <v>29043.699999999997</v>
      </c>
      <c r="E29" s="25">
        <f t="shared" si="0"/>
        <v>248.38960727969345</v>
      </c>
      <c r="F29" s="9">
        <f>F30+F32</f>
        <v>5217.3999999999996</v>
      </c>
      <c r="G29" s="26">
        <f t="shared" si="1"/>
        <v>23826.299999999996</v>
      </c>
    </row>
    <row r="30" spans="1:7" ht="15.75" x14ac:dyDescent="0.25">
      <c r="A30" s="8" t="s">
        <v>34</v>
      </c>
      <c r="B30" s="10" t="s">
        <v>33</v>
      </c>
      <c r="C30" s="9">
        <f>C31</f>
        <v>11208.6</v>
      </c>
      <c r="D30" s="9">
        <f>D31</f>
        <v>28513.599999999999</v>
      </c>
      <c r="E30" s="25">
        <f t="shared" si="0"/>
        <v>254.39037881626606</v>
      </c>
      <c r="F30" s="9">
        <f>F31</f>
        <v>4731.5</v>
      </c>
      <c r="G30" s="26">
        <f t="shared" si="1"/>
        <v>23782.1</v>
      </c>
    </row>
    <row r="31" spans="1:7" ht="33.4" customHeight="1" x14ac:dyDescent="0.25">
      <c r="A31" s="8" t="s">
        <v>36</v>
      </c>
      <c r="B31" s="10" t="s">
        <v>35</v>
      </c>
      <c r="C31" s="9">
        <v>11208.6</v>
      </c>
      <c r="D31" s="19">
        <v>28513.599999999999</v>
      </c>
      <c r="E31" s="25">
        <f t="shared" si="0"/>
        <v>254.39037881626606</v>
      </c>
      <c r="F31" s="19">
        <v>4731.5</v>
      </c>
      <c r="G31" s="26">
        <f t="shared" si="1"/>
        <v>23782.1</v>
      </c>
    </row>
    <row r="32" spans="1:7" ht="15.75" x14ac:dyDescent="0.25">
      <c r="A32" s="8" t="s">
        <v>38</v>
      </c>
      <c r="B32" s="10" t="s">
        <v>37</v>
      </c>
      <c r="C32" s="9">
        <f>C33</f>
        <v>484.2</v>
      </c>
      <c r="D32" s="9">
        <f>D33</f>
        <v>530.1</v>
      </c>
      <c r="E32" s="25">
        <f t="shared" si="0"/>
        <v>109.47955390334573</v>
      </c>
      <c r="F32" s="9">
        <f>F33</f>
        <v>485.9</v>
      </c>
      <c r="G32" s="26">
        <f t="shared" si="1"/>
        <v>44.200000000000045</v>
      </c>
    </row>
    <row r="33" spans="1:7" ht="33.4" customHeight="1" x14ac:dyDescent="0.25">
      <c r="A33" s="8" t="s">
        <v>40</v>
      </c>
      <c r="B33" s="10" t="s">
        <v>39</v>
      </c>
      <c r="C33" s="9">
        <v>484.2</v>
      </c>
      <c r="D33" s="19">
        <v>530.1</v>
      </c>
      <c r="E33" s="25">
        <f t="shared" si="0"/>
        <v>109.47955390334573</v>
      </c>
      <c r="F33" s="19">
        <v>485.9</v>
      </c>
      <c r="G33" s="26">
        <f t="shared" si="1"/>
        <v>44.200000000000045</v>
      </c>
    </row>
    <row r="34" spans="1:7" ht="15.75" x14ac:dyDescent="0.25">
      <c r="A34" s="15" t="s">
        <v>42</v>
      </c>
      <c r="B34" s="36" t="s">
        <v>41</v>
      </c>
      <c r="C34" s="16">
        <f t="shared" ref="C34:D36" si="4">C35</f>
        <v>20</v>
      </c>
      <c r="D34" s="16">
        <f t="shared" si="4"/>
        <v>21.6</v>
      </c>
      <c r="E34" s="25">
        <f t="shared" si="0"/>
        <v>108</v>
      </c>
      <c r="F34" s="16">
        <f t="shared" ref="F34:F36" si="5">F35</f>
        <v>35.6</v>
      </c>
      <c r="G34" s="26">
        <f t="shared" si="1"/>
        <v>-14</v>
      </c>
    </row>
    <row r="35" spans="1:7" ht="50.1" customHeight="1" x14ac:dyDescent="0.25">
      <c r="A35" s="8" t="s">
        <v>44</v>
      </c>
      <c r="B35" s="10" t="s">
        <v>43</v>
      </c>
      <c r="C35" s="9">
        <f t="shared" si="4"/>
        <v>20</v>
      </c>
      <c r="D35" s="9">
        <f t="shared" si="4"/>
        <v>21.6</v>
      </c>
      <c r="E35" s="25">
        <f t="shared" si="0"/>
        <v>108</v>
      </c>
      <c r="F35" s="9">
        <f t="shared" si="5"/>
        <v>35.6</v>
      </c>
      <c r="G35" s="26">
        <f t="shared" si="1"/>
        <v>-14</v>
      </c>
    </row>
    <row r="36" spans="1:7" ht="93.75" customHeight="1" x14ac:dyDescent="0.25">
      <c r="A36" s="8" t="s">
        <v>46</v>
      </c>
      <c r="B36" s="10" t="s">
        <v>45</v>
      </c>
      <c r="C36" s="9">
        <f t="shared" si="4"/>
        <v>20</v>
      </c>
      <c r="D36" s="9">
        <f t="shared" si="4"/>
        <v>21.6</v>
      </c>
      <c r="E36" s="25">
        <f t="shared" si="0"/>
        <v>108</v>
      </c>
      <c r="F36" s="9">
        <f t="shared" si="5"/>
        <v>35.6</v>
      </c>
      <c r="G36" s="26">
        <f t="shared" si="1"/>
        <v>-14</v>
      </c>
    </row>
    <row r="37" spans="1:7" ht="83.65" customHeight="1" x14ac:dyDescent="0.25">
      <c r="A37" s="8" t="s">
        <v>48</v>
      </c>
      <c r="B37" s="10" t="s">
        <v>47</v>
      </c>
      <c r="C37" s="9">
        <v>20</v>
      </c>
      <c r="D37" s="19">
        <v>21.6</v>
      </c>
      <c r="E37" s="25">
        <f t="shared" si="0"/>
        <v>108</v>
      </c>
      <c r="F37" s="19">
        <v>35.6</v>
      </c>
      <c r="G37" s="26">
        <f t="shared" si="1"/>
        <v>-14</v>
      </c>
    </row>
    <row r="38" spans="1:7" ht="19.5" customHeight="1" x14ac:dyDescent="0.3">
      <c r="A38" s="6" t="s">
        <v>49</v>
      </c>
      <c r="B38" s="4"/>
      <c r="C38" s="7">
        <f>C39+C48+C59+C55</f>
        <v>10810.7</v>
      </c>
      <c r="D38" s="7">
        <f>D39+D48+D59+D55</f>
        <v>10615.6</v>
      </c>
      <c r="E38" s="25">
        <f t="shared" si="0"/>
        <v>98.19530650189165</v>
      </c>
      <c r="F38" s="7">
        <f>F39+F50+F60+F76</f>
        <v>9539.9</v>
      </c>
      <c r="G38" s="26">
        <f t="shared" si="1"/>
        <v>1075.7000000000007</v>
      </c>
    </row>
    <row r="39" spans="1:7" ht="51" customHeight="1" x14ac:dyDescent="0.25">
      <c r="A39" s="15" t="s">
        <v>51</v>
      </c>
      <c r="B39" s="36" t="s">
        <v>50</v>
      </c>
      <c r="C39" s="16">
        <f>C40+C45</f>
        <v>8340.1</v>
      </c>
      <c r="D39" s="16">
        <f>D40+D45</f>
        <v>8344.6</v>
      </c>
      <c r="E39" s="25">
        <f t="shared" si="0"/>
        <v>100.05395618757569</v>
      </c>
      <c r="F39" s="16">
        <f>F40+F47</f>
        <v>8532.7999999999993</v>
      </c>
      <c r="G39" s="26">
        <f t="shared" si="1"/>
        <v>-188.19999999999891</v>
      </c>
    </row>
    <row r="40" spans="1:7" ht="102" customHeight="1" x14ac:dyDescent="0.25">
      <c r="A40" s="8" t="s">
        <v>53</v>
      </c>
      <c r="B40" s="10" t="s">
        <v>52</v>
      </c>
      <c r="C40" s="9">
        <f>C41+C43</f>
        <v>6940.1</v>
      </c>
      <c r="D40" s="9">
        <f>D41+D43</f>
        <v>6912</v>
      </c>
      <c r="E40" s="25">
        <f t="shared" si="0"/>
        <v>99.59510669875074</v>
      </c>
      <c r="F40" s="9">
        <f>F41+F45</f>
        <v>7229.3</v>
      </c>
      <c r="G40" s="26">
        <f t="shared" si="1"/>
        <v>-317.30000000000018</v>
      </c>
    </row>
    <row r="41" spans="1:7" ht="99.75" customHeight="1" x14ac:dyDescent="0.25">
      <c r="A41" s="8" t="s">
        <v>55</v>
      </c>
      <c r="B41" s="10" t="s">
        <v>54</v>
      </c>
      <c r="C41" s="9">
        <f>C42</f>
        <v>6000</v>
      </c>
      <c r="D41" s="9">
        <f>D42</f>
        <v>5916.5</v>
      </c>
      <c r="E41" s="25">
        <f t="shared" si="0"/>
        <v>98.608333333333334</v>
      </c>
      <c r="F41" s="9">
        <f>F42</f>
        <v>5925.8</v>
      </c>
      <c r="G41" s="26">
        <f t="shared" si="1"/>
        <v>-9.3000000000001819</v>
      </c>
    </row>
    <row r="42" spans="1:7" ht="100.5" customHeight="1" x14ac:dyDescent="0.25">
      <c r="A42" s="8" t="s">
        <v>57</v>
      </c>
      <c r="B42" s="10" t="s">
        <v>56</v>
      </c>
      <c r="C42" s="9">
        <v>6000</v>
      </c>
      <c r="D42" s="19">
        <v>5916.5</v>
      </c>
      <c r="E42" s="25">
        <f t="shared" si="0"/>
        <v>98.608333333333334</v>
      </c>
      <c r="F42" s="19">
        <v>5925.8</v>
      </c>
      <c r="G42" s="26">
        <f t="shared" si="1"/>
        <v>-9.3000000000001819</v>
      </c>
    </row>
    <row r="43" spans="1:7" ht="50.1" customHeight="1" x14ac:dyDescent="0.25">
      <c r="A43" s="8" t="s">
        <v>59</v>
      </c>
      <c r="B43" s="10" t="s">
        <v>58</v>
      </c>
      <c r="C43" s="9">
        <f>C44</f>
        <v>940.1</v>
      </c>
      <c r="D43" s="9">
        <f>D44</f>
        <v>995.5</v>
      </c>
      <c r="E43" s="25">
        <f t="shared" si="0"/>
        <v>105.89299010743538</v>
      </c>
      <c r="F43" s="9">
        <f>F44</f>
        <v>957.5</v>
      </c>
      <c r="G43" s="26">
        <f t="shared" si="1"/>
        <v>38</v>
      </c>
    </row>
    <row r="44" spans="1:7" ht="51.75" customHeight="1" x14ac:dyDescent="0.25">
      <c r="A44" s="8" t="s">
        <v>61</v>
      </c>
      <c r="B44" s="10" t="s">
        <v>60</v>
      </c>
      <c r="C44" s="9">
        <v>940.1</v>
      </c>
      <c r="D44" s="19">
        <v>995.5</v>
      </c>
      <c r="E44" s="25">
        <f t="shared" si="0"/>
        <v>105.89299010743538</v>
      </c>
      <c r="F44" s="19">
        <v>957.5</v>
      </c>
      <c r="G44" s="26">
        <f t="shared" si="1"/>
        <v>38</v>
      </c>
    </row>
    <row r="45" spans="1:7" ht="103.5" customHeight="1" x14ac:dyDescent="0.25">
      <c r="A45" s="8" t="s">
        <v>63</v>
      </c>
      <c r="B45" s="10" t="s">
        <v>62</v>
      </c>
      <c r="C45" s="9">
        <f>C46</f>
        <v>1400</v>
      </c>
      <c r="D45" s="9">
        <f>D46</f>
        <v>1432.6</v>
      </c>
      <c r="E45" s="25">
        <f t="shared" si="0"/>
        <v>102.32857142857141</v>
      </c>
      <c r="F45" s="9">
        <f>F46</f>
        <v>1303.5</v>
      </c>
      <c r="G45" s="26">
        <f t="shared" si="1"/>
        <v>129.09999999999991</v>
      </c>
    </row>
    <row r="46" spans="1:7" ht="117" customHeight="1" x14ac:dyDescent="0.25">
      <c r="A46" s="8" t="s">
        <v>65</v>
      </c>
      <c r="B46" s="10" t="s">
        <v>64</v>
      </c>
      <c r="C46" s="9">
        <f>C47</f>
        <v>1400</v>
      </c>
      <c r="D46" s="9">
        <f>D47</f>
        <v>1432.6</v>
      </c>
      <c r="E46" s="25">
        <f t="shared" si="0"/>
        <v>102.32857142857141</v>
      </c>
      <c r="F46" s="9">
        <f>F47</f>
        <v>1303.5</v>
      </c>
      <c r="G46" s="26">
        <f t="shared" si="1"/>
        <v>129.09999999999991</v>
      </c>
    </row>
    <row r="47" spans="1:7" ht="102.75" customHeight="1" x14ac:dyDescent="0.25">
      <c r="A47" s="8" t="s">
        <v>67</v>
      </c>
      <c r="B47" s="10" t="s">
        <v>66</v>
      </c>
      <c r="C47" s="9">
        <v>1400</v>
      </c>
      <c r="D47" s="19">
        <v>1432.6</v>
      </c>
      <c r="E47" s="25">
        <f t="shared" si="0"/>
        <v>102.32857142857141</v>
      </c>
      <c r="F47" s="19">
        <v>1303.5</v>
      </c>
      <c r="G47" s="26">
        <f t="shared" si="1"/>
        <v>129.09999999999991</v>
      </c>
    </row>
    <row r="48" spans="1:7" ht="33.4" customHeight="1" x14ac:dyDescent="0.25">
      <c r="A48" s="15" t="s">
        <v>119</v>
      </c>
      <c r="B48" s="36" t="s">
        <v>68</v>
      </c>
      <c r="C48" s="16">
        <f t="shared" ref="C48:D50" si="6">C49</f>
        <v>95</v>
      </c>
      <c r="D48" s="16">
        <f t="shared" si="6"/>
        <v>108.7</v>
      </c>
      <c r="E48" s="25">
        <f t="shared" si="0"/>
        <v>114.42105263157896</v>
      </c>
      <c r="F48" s="16">
        <f>F49+F55</f>
        <v>803</v>
      </c>
      <c r="G48" s="26">
        <f t="shared" si="1"/>
        <v>-694.3</v>
      </c>
    </row>
    <row r="49" spans="1:7" ht="15.75" x14ac:dyDescent="0.25">
      <c r="A49" s="8" t="s">
        <v>70</v>
      </c>
      <c r="B49" s="10" t="s">
        <v>69</v>
      </c>
      <c r="C49" s="9">
        <f t="shared" si="6"/>
        <v>95</v>
      </c>
      <c r="D49" s="9">
        <f t="shared" si="6"/>
        <v>108.7</v>
      </c>
      <c r="E49" s="25">
        <f t="shared" si="0"/>
        <v>114.42105263157896</v>
      </c>
      <c r="F49" s="9">
        <f>F50</f>
        <v>206.9</v>
      </c>
      <c r="G49" s="26">
        <f t="shared" si="1"/>
        <v>-98.2</v>
      </c>
    </row>
    <row r="50" spans="1:7" ht="15.75" x14ac:dyDescent="0.25">
      <c r="A50" s="8" t="s">
        <v>72</v>
      </c>
      <c r="B50" s="10" t="s">
        <v>71</v>
      </c>
      <c r="C50" s="9">
        <f t="shared" si="6"/>
        <v>95</v>
      </c>
      <c r="D50" s="9">
        <f t="shared" si="6"/>
        <v>108.7</v>
      </c>
      <c r="E50" s="25">
        <f t="shared" si="0"/>
        <v>114.42105263157896</v>
      </c>
      <c r="F50" s="9">
        <f>F51</f>
        <v>206.9</v>
      </c>
      <c r="G50" s="26">
        <f t="shared" si="1"/>
        <v>-98.2</v>
      </c>
    </row>
    <row r="51" spans="1:7" ht="33.4" customHeight="1" x14ac:dyDescent="0.25">
      <c r="A51" s="8" t="s">
        <v>74</v>
      </c>
      <c r="B51" s="10" t="s">
        <v>73</v>
      </c>
      <c r="C51" s="9">
        <v>95</v>
      </c>
      <c r="D51" s="19">
        <v>108.7</v>
      </c>
      <c r="E51" s="25">
        <f t="shared" si="0"/>
        <v>114.42105263157896</v>
      </c>
      <c r="F51" s="19">
        <v>206.9</v>
      </c>
      <c r="G51" s="26">
        <f t="shared" si="1"/>
        <v>-98.2</v>
      </c>
    </row>
    <row r="52" spans="1:7" ht="33.4" customHeight="1" x14ac:dyDescent="0.25">
      <c r="A52" s="8" t="s">
        <v>120</v>
      </c>
      <c r="B52" s="10" t="s">
        <v>121</v>
      </c>
      <c r="C52" s="9"/>
      <c r="D52" s="19"/>
      <c r="E52" s="25"/>
      <c r="F52" s="18">
        <f>F53</f>
        <v>15.6</v>
      </c>
      <c r="G52" s="26">
        <f t="shared" si="1"/>
        <v>-15.6</v>
      </c>
    </row>
    <row r="53" spans="1:7" ht="33.4" customHeight="1" x14ac:dyDescent="0.25">
      <c r="A53" s="8" t="s">
        <v>76</v>
      </c>
      <c r="B53" s="10" t="s">
        <v>75</v>
      </c>
      <c r="C53" s="9"/>
      <c r="D53" s="19"/>
      <c r="E53" s="25"/>
      <c r="F53" s="18">
        <f>F54</f>
        <v>15.6</v>
      </c>
      <c r="G53" s="26">
        <f t="shared" si="1"/>
        <v>-15.6</v>
      </c>
    </row>
    <row r="54" spans="1:7" ht="33.4" customHeight="1" x14ac:dyDescent="0.25">
      <c r="A54" s="8" t="s">
        <v>78</v>
      </c>
      <c r="B54" s="10" t="s">
        <v>77</v>
      </c>
      <c r="C54" s="9"/>
      <c r="D54" s="19"/>
      <c r="E54" s="25"/>
      <c r="F54" s="65">
        <v>15.6</v>
      </c>
      <c r="G54" s="26">
        <f t="shared" si="1"/>
        <v>-15.6</v>
      </c>
    </row>
    <row r="55" spans="1:7" ht="33.4" customHeight="1" x14ac:dyDescent="0.25">
      <c r="A55" s="15" t="s">
        <v>80</v>
      </c>
      <c r="B55" s="36" t="s">
        <v>79</v>
      </c>
      <c r="C55" s="9">
        <f t="shared" ref="C55:D57" si="7">C56</f>
        <v>171</v>
      </c>
      <c r="D55" s="9">
        <f t="shared" si="7"/>
        <v>170.5</v>
      </c>
      <c r="E55" s="25">
        <f t="shared" si="0"/>
        <v>99.707602339181292</v>
      </c>
      <c r="F55" s="9">
        <f t="shared" ref="F55:F57" si="8">F56</f>
        <v>596.1</v>
      </c>
      <c r="G55" s="26">
        <f t="shared" si="1"/>
        <v>-425.6</v>
      </c>
    </row>
    <row r="56" spans="1:7" ht="33.4" customHeight="1" x14ac:dyDescent="0.25">
      <c r="A56" s="8" t="s">
        <v>82</v>
      </c>
      <c r="B56" s="10" t="s">
        <v>81</v>
      </c>
      <c r="C56" s="9">
        <f t="shared" si="7"/>
        <v>171</v>
      </c>
      <c r="D56" s="9">
        <f t="shared" si="7"/>
        <v>170.5</v>
      </c>
      <c r="E56" s="25">
        <f t="shared" si="0"/>
        <v>99.707602339181292</v>
      </c>
      <c r="F56" s="9">
        <f t="shared" si="8"/>
        <v>596.1</v>
      </c>
      <c r="G56" s="26">
        <f t="shared" si="1"/>
        <v>-425.6</v>
      </c>
    </row>
    <row r="57" spans="1:7" ht="33.4" customHeight="1" x14ac:dyDescent="0.25">
      <c r="A57" s="8" t="s">
        <v>84</v>
      </c>
      <c r="B57" s="10" t="s">
        <v>83</v>
      </c>
      <c r="C57" s="9">
        <f t="shared" si="7"/>
        <v>171</v>
      </c>
      <c r="D57" s="9">
        <f t="shared" si="7"/>
        <v>170.5</v>
      </c>
      <c r="E57" s="25">
        <f t="shared" si="0"/>
        <v>99.707602339181292</v>
      </c>
      <c r="F57" s="9">
        <f t="shared" si="8"/>
        <v>596.1</v>
      </c>
      <c r="G57" s="26">
        <f t="shared" si="1"/>
        <v>-425.6</v>
      </c>
    </row>
    <row r="58" spans="1:7" ht="45.75" customHeight="1" x14ac:dyDescent="0.25">
      <c r="A58" s="8" t="s">
        <v>86</v>
      </c>
      <c r="B58" s="10" t="s">
        <v>85</v>
      </c>
      <c r="C58" s="9">
        <v>171</v>
      </c>
      <c r="D58" s="19">
        <v>170.5</v>
      </c>
      <c r="E58" s="25">
        <f t="shared" si="0"/>
        <v>99.707602339181292</v>
      </c>
      <c r="F58" s="19">
        <v>596.1</v>
      </c>
      <c r="G58" s="26">
        <f t="shared" si="1"/>
        <v>-425.6</v>
      </c>
    </row>
    <row r="59" spans="1:7" ht="15.75" x14ac:dyDescent="0.25">
      <c r="A59" s="15" t="s">
        <v>88</v>
      </c>
      <c r="B59" s="36" t="s">
        <v>87</v>
      </c>
      <c r="C59" s="16">
        <f>C60</f>
        <v>2204.6</v>
      </c>
      <c r="D59" s="16">
        <f>D60</f>
        <v>1991.8</v>
      </c>
      <c r="E59" s="25">
        <f t="shared" si="0"/>
        <v>90.347455320693086</v>
      </c>
      <c r="F59" s="16">
        <f>F60</f>
        <v>311</v>
      </c>
      <c r="G59" s="26">
        <f t="shared" si="1"/>
        <v>1680.8</v>
      </c>
    </row>
    <row r="60" spans="1:7" ht="15.75" x14ac:dyDescent="0.25">
      <c r="A60" s="8" t="s">
        <v>90</v>
      </c>
      <c r="B60" s="10" t="s">
        <v>89</v>
      </c>
      <c r="C60" s="9">
        <f>C61</f>
        <v>2204.6</v>
      </c>
      <c r="D60" s="9">
        <f>D61</f>
        <v>1991.8</v>
      </c>
      <c r="E60" s="25">
        <f t="shared" si="0"/>
        <v>90.347455320693086</v>
      </c>
      <c r="F60" s="9">
        <f>F61</f>
        <v>311</v>
      </c>
      <c r="G60" s="26">
        <f t="shared" si="1"/>
        <v>1680.8</v>
      </c>
    </row>
    <row r="61" spans="1:7" ht="31.5" x14ac:dyDescent="0.25">
      <c r="A61" s="8" t="s">
        <v>92</v>
      </c>
      <c r="B61" s="10" t="s">
        <v>91</v>
      </c>
      <c r="C61" s="18">
        <v>2204.6</v>
      </c>
      <c r="D61" s="19">
        <v>1991.8</v>
      </c>
      <c r="E61" s="25">
        <f t="shared" si="0"/>
        <v>90.347455320693086</v>
      </c>
      <c r="F61" s="19">
        <v>311</v>
      </c>
      <c r="G61" s="26">
        <f t="shared" si="1"/>
        <v>1680.8</v>
      </c>
    </row>
    <row r="62" spans="1:7" ht="19.5" customHeight="1" x14ac:dyDescent="0.3">
      <c r="A62" s="12" t="s">
        <v>94</v>
      </c>
      <c r="B62" s="13" t="s">
        <v>93</v>
      </c>
      <c r="C62" s="14">
        <f>C63</f>
        <v>48504</v>
      </c>
      <c r="D62" s="14">
        <f>D63+D94</f>
        <v>46619.299999999996</v>
      </c>
      <c r="E62" s="25">
        <f t="shared" si="0"/>
        <v>96.114341085271306</v>
      </c>
      <c r="F62" s="14">
        <f>F63+F100</f>
        <v>15509</v>
      </c>
      <c r="G62" s="26">
        <f t="shared" si="1"/>
        <v>31110.299999999996</v>
      </c>
    </row>
    <row r="63" spans="1:7" ht="50.25" customHeight="1" x14ac:dyDescent="0.25">
      <c r="A63" s="15" t="s">
        <v>96</v>
      </c>
      <c r="B63" s="36" t="s">
        <v>95</v>
      </c>
      <c r="C63" s="16">
        <f>C64+C73+C84+C89</f>
        <v>48504</v>
      </c>
      <c r="D63" s="16">
        <f>D64+D73+D84+D89</f>
        <v>46634.7</v>
      </c>
      <c r="E63" s="25">
        <f t="shared" si="0"/>
        <v>96.14609104403759</v>
      </c>
      <c r="F63" s="16">
        <f>F64+F73+F90+F95</f>
        <v>15509</v>
      </c>
      <c r="G63" s="26">
        <f t="shared" si="1"/>
        <v>31125.699999999997</v>
      </c>
    </row>
    <row r="64" spans="1:7" ht="31.5" x14ac:dyDescent="0.25">
      <c r="A64" s="8" t="s">
        <v>97</v>
      </c>
      <c r="B64" s="10" t="s">
        <v>130</v>
      </c>
      <c r="C64" s="9">
        <f>C65+C71</f>
        <v>10011.1</v>
      </c>
      <c r="D64" s="9">
        <f>D65+D71</f>
        <v>10011.1</v>
      </c>
      <c r="E64" s="25">
        <f t="shared" si="0"/>
        <v>100</v>
      </c>
      <c r="F64" s="9">
        <f>F65+F71</f>
        <v>5828.4</v>
      </c>
      <c r="G64" s="26">
        <f t="shared" si="1"/>
        <v>4182.7000000000007</v>
      </c>
    </row>
    <row r="65" spans="1:7" ht="54" customHeight="1" x14ac:dyDescent="0.25">
      <c r="A65" s="17" t="s">
        <v>208</v>
      </c>
      <c r="B65" s="10" t="s">
        <v>209</v>
      </c>
      <c r="C65" s="9">
        <f>C66</f>
        <v>9559.1</v>
      </c>
      <c r="D65" s="9">
        <f>D66</f>
        <v>9559.1</v>
      </c>
      <c r="E65" s="25">
        <f t="shared" si="0"/>
        <v>100</v>
      </c>
      <c r="F65" s="9">
        <f>F66</f>
        <v>5458.4</v>
      </c>
      <c r="G65" s="26">
        <f t="shared" si="1"/>
        <v>4100.7000000000007</v>
      </c>
    </row>
    <row r="66" spans="1:7" ht="54" customHeight="1" x14ac:dyDescent="0.25">
      <c r="A66" s="17" t="s">
        <v>210</v>
      </c>
      <c r="B66" s="10" t="s">
        <v>211</v>
      </c>
      <c r="C66" s="9">
        <v>9559.1</v>
      </c>
      <c r="D66" s="19">
        <v>9559.1</v>
      </c>
      <c r="E66" s="25">
        <f t="shared" si="0"/>
        <v>100</v>
      </c>
      <c r="F66" s="19">
        <v>5458.4</v>
      </c>
      <c r="G66" s="26">
        <f t="shared" si="1"/>
        <v>4100.7000000000007</v>
      </c>
    </row>
    <row r="67" spans="1:7" ht="140.25" customHeight="1" x14ac:dyDescent="0.25">
      <c r="A67" s="8" t="s">
        <v>161</v>
      </c>
      <c r="B67" s="10" t="s">
        <v>162</v>
      </c>
      <c r="C67" s="9"/>
      <c r="D67" s="19"/>
      <c r="E67" s="25"/>
      <c r="F67" s="18">
        <f>F68</f>
        <v>4742.8999999999996</v>
      </c>
      <c r="G67" s="26">
        <f t="shared" si="1"/>
        <v>-4742.8999999999996</v>
      </c>
    </row>
    <row r="68" spans="1:7" ht="150" customHeight="1" x14ac:dyDescent="0.25">
      <c r="A68" s="8" t="s">
        <v>163</v>
      </c>
      <c r="B68" s="10" t="s">
        <v>164</v>
      </c>
      <c r="C68" s="9"/>
      <c r="D68" s="19"/>
      <c r="E68" s="25"/>
      <c r="F68" s="65">
        <v>4742.8999999999996</v>
      </c>
      <c r="G68" s="26">
        <f t="shared" si="1"/>
        <v>-4742.8999999999996</v>
      </c>
    </row>
    <row r="69" spans="1:7" ht="106.5" customHeight="1" x14ac:dyDescent="0.25">
      <c r="A69" s="8" t="s">
        <v>165</v>
      </c>
      <c r="B69" s="10" t="s">
        <v>166</v>
      </c>
      <c r="C69" s="9"/>
      <c r="D69" s="19"/>
      <c r="E69" s="25"/>
      <c r="F69" s="18">
        <f>F70</f>
        <v>2006.4</v>
      </c>
      <c r="G69" s="26">
        <f t="shared" si="1"/>
        <v>-2006.4</v>
      </c>
    </row>
    <row r="70" spans="1:7" ht="95.25" customHeight="1" x14ac:dyDescent="0.25">
      <c r="A70" s="8" t="s">
        <v>167</v>
      </c>
      <c r="B70" s="10" t="s">
        <v>168</v>
      </c>
      <c r="C70" s="9"/>
      <c r="D70" s="19"/>
      <c r="E70" s="25"/>
      <c r="F70" s="65">
        <v>2006.4</v>
      </c>
      <c r="G70" s="26">
        <f t="shared" si="1"/>
        <v>-2006.4</v>
      </c>
    </row>
    <row r="71" spans="1:7" ht="33.4" customHeight="1" x14ac:dyDescent="0.25">
      <c r="A71" s="8" t="s">
        <v>159</v>
      </c>
      <c r="B71" s="10" t="s">
        <v>157</v>
      </c>
      <c r="C71" s="9">
        <f>C72</f>
        <v>452</v>
      </c>
      <c r="D71" s="9">
        <f>D72</f>
        <v>452</v>
      </c>
      <c r="E71" s="25">
        <f t="shared" si="0"/>
        <v>100</v>
      </c>
      <c r="F71" s="9">
        <f>F72</f>
        <v>370</v>
      </c>
      <c r="G71" s="26">
        <f t="shared" si="1"/>
        <v>82</v>
      </c>
    </row>
    <row r="72" spans="1:7" ht="33.4" customHeight="1" x14ac:dyDescent="0.25">
      <c r="A72" s="8" t="s">
        <v>160</v>
      </c>
      <c r="B72" s="10" t="s">
        <v>158</v>
      </c>
      <c r="C72" s="9">
        <v>452</v>
      </c>
      <c r="D72" s="19">
        <v>452</v>
      </c>
      <c r="E72" s="25">
        <f t="shared" si="0"/>
        <v>100</v>
      </c>
      <c r="F72" s="19">
        <v>370</v>
      </c>
      <c r="G72" s="26">
        <f t="shared" si="1"/>
        <v>82</v>
      </c>
    </row>
    <row r="73" spans="1:7" ht="33.4" customHeight="1" x14ac:dyDescent="0.25">
      <c r="A73" s="8" t="s">
        <v>100</v>
      </c>
      <c r="B73" s="10" t="s">
        <v>122</v>
      </c>
      <c r="C73" s="18">
        <f>C76+C82+C74+C78</f>
        <v>38007.300000000003</v>
      </c>
      <c r="D73" s="18">
        <f>D76+D82+D74+D78</f>
        <v>36138</v>
      </c>
      <c r="E73" s="25">
        <f t="shared" si="0"/>
        <v>95.081734298411092</v>
      </c>
      <c r="F73" s="9">
        <f>F76+F88+F74+F86+F84+F78+F82</f>
        <v>9610</v>
      </c>
      <c r="G73" s="26">
        <f t="shared" si="1"/>
        <v>26528</v>
      </c>
    </row>
    <row r="74" spans="1:7" ht="46.5" customHeight="1" x14ac:dyDescent="0.25">
      <c r="A74" s="8" t="s">
        <v>137</v>
      </c>
      <c r="B74" s="10" t="s">
        <v>139</v>
      </c>
      <c r="C74" s="18">
        <f>C75</f>
        <v>99</v>
      </c>
      <c r="D74" s="18">
        <f>D75</f>
        <v>99</v>
      </c>
      <c r="E74" s="25">
        <f t="shared" si="0"/>
        <v>100</v>
      </c>
      <c r="F74" s="9">
        <f>F75</f>
        <v>4459</v>
      </c>
      <c r="G74" s="26">
        <f t="shared" si="1"/>
        <v>-4360</v>
      </c>
    </row>
    <row r="75" spans="1:7" ht="46.5" customHeight="1" x14ac:dyDescent="0.25">
      <c r="A75" s="8" t="s">
        <v>138</v>
      </c>
      <c r="B75" s="10" t="s">
        <v>140</v>
      </c>
      <c r="C75" s="18">
        <v>99</v>
      </c>
      <c r="D75" s="19">
        <v>99</v>
      </c>
      <c r="E75" s="25">
        <f t="shared" si="0"/>
        <v>100</v>
      </c>
      <c r="F75" s="19">
        <v>4459</v>
      </c>
      <c r="G75" s="26">
        <f t="shared" si="1"/>
        <v>-4360</v>
      </c>
    </row>
    <row r="76" spans="1:7" ht="105" customHeight="1" x14ac:dyDescent="0.25">
      <c r="A76" s="8" t="s">
        <v>101</v>
      </c>
      <c r="B76" s="10" t="s">
        <v>123</v>
      </c>
      <c r="C76" s="18">
        <f>C77</f>
        <v>1529.8</v>
      </c>
      <c r="D76" s="18">
        <f>D77</f>
        <v>1467</v>
      </c>
      <c r="E76" s="25">
        <f t="shared" si="0"/>
        <v>95.894888220682446</v>
      </c>
      <c r="F76" s="9">
        <f>F77</f>
        <v>489.2</v>
      </c>
      <c r="G76" s="26">
        <f t="shared" si="1"/>
        <v>977.8</v>
      </c>
    </row>
    <row r="77" spans="1:7" ht="108.75" customHeight="1" x14ac:dyDescent="0.25">
      <c r="A77" s="8" t="s">
        <v>102</v>
      </c>
      <c r="B77" s="10" t="s">
        <v>124</v>
      </c>
      <c r="C77" s="18">
        <v>1529.8</v>
      </c>
      <c r="D77" s="19">
        <v>1467</v>
      </c>
      <c r="E77" s="25">
        <f t="shared" si="0"/>
        <v>95.894888220682446</v>
      </c>
      <c r="F77" s="19">
        <v>489.2</v>
      </c>
      <c r="G77" s="26">
        <f t="shared" si="1"/>
        <v>977.8</v>
      </c>
    </row>
    <row r="78" spans="1:7" ht="41.25" customHeight="1" x14ac:dyDescent="0.25">
      <c r="A78" s="8" t="s">
        <v>153</v>
      </c>
      <c r="B78" s="10" t="s">
        <v>151</v>
      </c>
      <c r="C78" s="18">
        <f>C79</f>
        <v>1142.3</v>
      </c>
      <c r="D78" s="18">
        <f>D79</f>
        <v>1142.3</v>
      </c>
      <c r="E78" s="25">
        <f t="shared" si="0"/>
        <v>100</v>
      </c>
      <c r="F78" s="9">
        <f>F79</f>
        <v>922.6</v>
      </c>
      <c r="G78" s="26">
        <f t="shared" si="1"/>
        <v>219.69999999999993</v>
      </c>
    </row>
    <row r="79" spans="1:7" ht="55.5" customHeight="1" x14ac:dyDescent="0.25">
      <c r="A79" s="8" t="s">
        <v>154</v>
      </c>
      <c r="B79" s="10" t="s">
        <v>152</v>
      </c>
      <c r="C79" s="18">
        <v>1142.3</v>
      </c>
      <c r="D79" s="19">
        <v>1142.3</v>
      </c>
      <c r="E79" s="25">
        <f t="shared" si="0"/>
        <v>100</v>
      </c>
      <c r="F79" s="19">
        <v>922.6</v>
      </c>
      <c r="G79" s="26">
        <f t="shared" si="1"/>
        <v>219.69999999999993</v>
      </c>
    </row>
    <row r="80" spans="1:7" ht="77.25" customHeight="1" x14ac:dyDescent="0.25">
      <c r="A80" s="8" t="s">
        <v>143</v>
      </c>
      <c r="B80" s="10" t="s">
        <v>141</v>
      </c>
      <c r="C80" s="18"/>
      <c r="D80" s="19"/>
      <c r="E80" s="25"/>
      <c r="F80" s="18">
        <f>F81</f>
        <v>6866.2</v>
      </c>
      <c r="G80" s="26">
        <f t="shared" si="1"/>
        <v>-6866.2</v>
      </c>
    </row>
    <row r="81" spans="1:7" ht="80.25" customHeight="1" x14ac:dyDescent="0.25">
      <c r="A81" s="8" t="s">
        <v>144</v>
      </c>
      <c r="B81" s="10" t="s">
        <v>142</v>
      </c>
      <c r="C81" s="18"/>
      <c r="D81" s="19"/>
      <c r="E81" s="25"/>
      <c r="F81" s="65">
        <v>6866.2</v>
      </c>
      <c r="G81" s="26">
        <f t="shared" si="1"/>
        <v>-6866.2</v>
      </c>
    </row>
    <row r="82" spans="1:7" ht="15.75" x14ac:dyDescent="0.25">
      <c r="A82" s="8" t="s">
        <v>103</v>
      </c>
      <c r="B82" s="10" t="s">
        <v>125</v>
      </c>
      <c r="C82" s="18">
        <f>C83</f>
        <v>35236.199999999997</v>
      </c>
      <c r="D82" s="18">
        <f>D83</f>
        <v>33429.699999999997</v>
      </c>
      <c r="E82" s="25">
        <f t="shared" si="0"/>
        <v>94.87317020564079</v>
      </c>
      <c r="F82" s="9">
        <f>F83</f>
        <v>3175.6</v>
      </c>
      <c r="G82" s="26">
        <f t="shared" si="1"/>
        <v>30254.1</v>
      </c>
    </row>
    <row r="83" spans="1:7" ht="15.75" x14ac:dyDescent="0.25">
      <c r="A83" s="8" t="s">
        <v>104</v>
      </c>
      <c r="B83" s="10" t="s">
        <v>126</v>
      </c>
      <c r="C83" s="18">
        <v>35236.199999999997</v>
      </c>
      <c r="D83" s="19">
        <v>33429.699999999997</v>
      </c>
      <c r="E83" s="25">
        <f t="shared" si="0"/>
        <v>94.87317020564079</v>
      </c>
      <c r="F83" s="19">
        <v>3175.6</v>
      </c>
      <c r="G83" s="26">
        <f t="shared" si="1"/>
        <v>30254.1</v>
      </c>
    </row>
    <row r="84" spans="1:7" ht="31.5" x14ac:dyDescent="0.25">
      <c r="A84" s="8" t="s">
        <v>105</v>
      </c>
      <c r="B84" s="10" t="s">
        <v>127</v>
      </c>
      <c r="C84" s="18">
        <f>C87+C85</f>
        <v>303.60000000000002</v>
      </c>
      <c r="D84" s="18">
        <f>D87+D85</f>
        <v>303.60000000000002</v>
      </c>
      <c r="E84" s="25">
        <f t="shared" si="0"/>
        <v>100</v>
      </c>
      <c r="F84" s="9">
        <f>F87+F85</f>
        <v>281.8</v>
      </c>
      <c r="G84" s="26">
        <f t="shared" si="1"/>
        <v>21.800000000000011</v>
      </c>
    </row>
    <row r="85" spans="1:7" ht="47.25" x14ac:dyDescent="0.25">
      <c r="A85" s="8" t="s">
        <v>133</v>
      </c>
      <c r="B85" s="10" t="s">
        <v>136</v>
      </c>
      <c r="C85" s="18">
        <f>C86</f>
        <v>3.5</v>
      </c>
      <c r="D85" s="18">
        <f>D86</f>
        <v>3.5</v>
      </c>
      <c r="E85" s="25">
        <f t="shared" si="0"/>
        <v>100</v>
      </c>
      <c r="F85" s="9">
        <f>F86</f>
        <v>3.5</v>
      </c>
      <c r="G85" s="26">
        <f t="shared" si="1"/>
        <v>0</v>
      </c>
    </row>
    <row r="86" spans="1:7" ht="47.25" x14ac:dyDescent="0.25">
      <c r="A86" s="8" t="s">
        <v>134</v>
      </c>
      <c r="B86" s="10" t="s">
        <v>135</v>
      </c>
      <c r="C86" s="9">
        <v>3.5</v>
      </c>
      <c r="D86" s="19">
        <v>3.5</v>
      </c>
      <c r="E86" s="25">
        <f t="shared" si="0"/>
        <v>100</v>
      </c>
      <c r="F86" s="19">
        <v>3.5</v>
      </c>
      <c r="G86" s="26">
        <f t="shared" si="1"/>
        <v>0</v>
      </c>
    </row>
    <row r="87" spans="1:7" ht="57.75" customHeight="1" x14ac:dyDescent="0.25">
      <c r="A87" s="8" t="s">
        <v>106</v>
      </c>
      <c r="B87" s="10" t="s">
        <v>128</v>
      </c>
      <c r="C87" s="9">
        <f>C88</f>
        <v>300.10000000000002</v>
      </c>
      <c r="D87" s="9">
        <f>D88</f>
        <v>300.10000000000002</v>
      </c>
      <c r="E87" s="25">
        <f t="shared" si="0"/>
        <v>100</v>
      </c>
      <c r="F87" s="9">
        <f>F88</f>
        <v>278.3</v>
      </c>
      <c r="G87" s="26">
        <f t="shared" si="1"/>
        <v>21.800000000000011</v>
      </c>
    </row>
    <row r="88" spans="1:7" ht="48.75" customHeight="1" x14ac:dyDescent="0.25">
      <c r="A88" s="8" t="s">
        <v>107</v>
      </c>
      <c r="B88" s="10" t="s">
        <v>129</v>
      </c>
      <c r="C88" s="9">
        <v>300.10000000000002</v>
      </c>
      <c r="D88" s="19">
        <v>300.10000000000002</v>
      </c>
      <c r="E88" s="25">
        <f t="shared" ref="E88:E99" si="9">D88/C88*100</f>
        <v>100</v>
      </c>
      <c r="F88" s="19">
        <v>278.3</v>
      </c>
      <c r="G88" s="26">
        <f t="shared" ref="G88:G97" si="10">D88-F88</f>
        <v>21.800000000000011</v>
      </c>
    </row>
    <row r="89" spans="1:7" ht="29.25" customHeight="1" x14ac:dyDescent="0.25">
      <c r="A89" s="60" t="s">
        <v>145</v>
      </c>
      <c r="B89" s="61" t="s">
        <v>148</v>
      </c>
      <c r="C89" s="9">
        <f>C92+C90</f>
        <v>182</v>
      </c>
      <c r="D89" s="9">
        <f>D92+D90</f>
        <v>182</v>
      </c>
      <c r="E89" s="25">
        <f t="shared" si="9"/>
        <v>100</v>
      </c>
      <c r="F89" s="18">
        <v>6674.2</v>
      </c>
      <c r="G89" s="26">
        <f t="shared" si="10"/>
        <v>-6492.2</v>
      </c>
    </row>
    <row r="90" spans="1:7" ht="53.25" customHeight="1" x14ac:dyDescent="0.25">
      <c r="A90" s="60" t="s">
        <v>212</v>
      </c>
      <c r="B90" s="61" t="s">
        <v>213</v>
      </c>
      <c r="C90" s="9">
        <f>C91</f>
        <v>82</v>
      </c>
      <c r="D90" s="9">
        <f>D91</f>
        <v>82</v>
      </c>
      <c r="E90" s="25">
        <f t="shared" si="9"/>
        <v>100</v>
      </c>
      <c r="F90" s="18">
        <f>F91</f>
        <v>111.7</v>
      </c>
      <c r="G90" s="26">
        <f t="shared" si="10"/>
        <v>-29.700000000000003</v>
      </c>
    </row>
    <row r="91" spans="1:7" ht="74.25" customHeight="1" x14ac:dyDescent="0.25">
      <c r="A91" s="60" t="s">
        <v>214</v>
      </c>
      <c r="B91" s="61" t="s">
        <v>179</v>
      </c>
      <c r="C91" s="9">
        <v>82</v>
      </c>
      <c r="D91" s="19">
        <v>82</v>
      </c>
      <c r="E91" s="25">
        <f t="shared" si="9"/>
        <v>100</v>
      </c>
      <c r="F91" s="19">
        <v>111.7</v>
      </c>
      <c r="G91" s="26">
        <f t="shared" si="10"/>
        <v>-29.700000000000003</v>
      </c>
    </row>
    <row r="92" spans="1:7" ht="43.5" customHeight="1" x14ac:dyDescent="0.25">
      <c r="A92" s="17" t="s">
        <v>146</v>
      </c>
      <c r="B92" s="10" t="s">
        <v>149</v>
      </c>
      <c r="C92" s="9">
        <f>C93</f>
        <v>100</v>
      </c>
      <c r="D92" s="9">
        <f>D93</f>
        <v>100</v>
      </c>
      <c r="E92" s="25">
        <f t="shared" si="9"/>
        <v>100</v>
      </c>
      <c r="F92" s="9">
        <f>F93</f>
        <v>6562.5</v>
      </c>
      <c r="G92" s="26">
        <f t="shared" si="10"/>
        <v>-6462.5</v>
      </c>
    </row>
    <row r="93" spans="1:7" ht="30.75" customHeight="1" x14ac:dyDescent="0.25">
      <c r="A93" s="17" t="s">
        <v>147</v>
      </c>
      <c r="B93" s="10" t="s">
        <v>150</v>
      </c>
      <c r="C93" s="9">
        <v>100</v>
      </c>
      <c r="D93" s="19">
        <v>100</v>
      </c>
      <c r="E93" s="25">
        <f t="shared" si="9"/>
        <v>100</v>
      </c>
      <c r="F93" s="19">
        <v>6562.5</v>
      </c>
      <c r="G93" s="26">
        <f t="shared" si="10"/>
        <v>-6462.5</v>
      </c>
    </row>
    <row r="94" spans="1:7" ht="50.25" customHeight="1" x14ac:dyDescent="0.25">
      <c r="A94" s="23" t="s">
        <v>172</v>
      </c>
      <c r="B94" s="10" t="s">
        <v>169</v>
      </c>
      <c r="C94" s="9">
        <f>C95</f>
        <v>0</v>
      </c>
      <c r="D94" s="9">
        <f>D95</f>
        <v>-15.4</v>
      </c>
      <c r="E94" s="25"/>
      <c r="F94" s="19">
        <f>F95</f>
        <v>-41.1</v>
      </c>
      <c r="G94" s="26">
        <f t="shared" si="10"/>
        <v>25.700000000000003</v>
      </c>
    </row>
    <row r="95" spans="1:7" ht="47.25" customHeight="1" x14ac:dyDescent="0.25">
      <c r="A95" s="23" t="s">
        <v>173</v>
      </c>
      <c r="B95" s="10" t="s">
        <v>170</v>
      </c>
      <c r="C95" s="9">
        <f>C96</f>
        <v>0</v>
      </c>
      <c r="D95" s="9">
        <f>D96</f>
        <v>-15.4</v>
      </c>
      <c r="E95" s="25"/>
      <c r="F95" s="19">
        <f>F96</f>
        <v>-41.1</v>
      </c>
      <c r="G95" s="26">
        <f t="shared" si="10"/>
        <v>25.700000000000003</v>
      </c>
    </row>
    <row r="96" spans="1:7" ht="51" customHeight="1" x14ac:dyDescent="0.25">
      <c r="A96" s="23" t="s">
        <v>174</v>
      </c>
      <c r="B96" s="10" t="s">
        <v>171</v>
      </c>
      <c r="C96" s="9"/>
      <c r="D96" s="19">
        <v>-15.4</v>
      </c>
      <c r="E96" s="25"/>
      <c r="F96" s="19">
        <v>-41.1</v>
      </c>
      <c r="G96" s="26">
        <f t="shared" si="10"/>
        <v>25.700000000000003</v>
      </c>
    </row>
    <row r="97" spans="1:7" ht="19.5" customHeight="1" x14ac:dyDescent="0.3">
      <c r="A97" s="6" t="s">
        <v>108</v>
      </c>
      <c r="B97" s="4"/>
      <c r="C97" s="7">
        <f>C62+C10</f>
        <v>84411</v>
      </c>
      <c r="D97" s="7">
        <f>D62+D10</f>
        <v>99718</v>
      </c>
      <c r="E97" s="25">
        <f t="shared" si="9"/>
        <v>118.13389250216204</v>
      </c>
      <c r="F97" s="7">
        <v>64442.5</v>
      </c>
      <c r="G97" s="26">
        <f t="shared" si="10"/>
        <v>35275.5</v>
      </c>
    </row>
    <row r="99" spans="1:7" ht="18" customHeight="1" x14ac:dyDescent="0.25"/>
    <row r="100" spans="1:7" ht="18" customHeight="1" x14ac:dyDescent="0.25"/>
    <row r="101" spans="1:7" ht="18" customHeight="1" x14ac:dyDescent="0.25"/>
    <row r="102" spans="1:7" ht="18" customHeight="1" x14ac:dyDescent="0.25"/>
  </sheetData>
  <mergeCells count="8">
    <mergeCell ref="F5:F7"/>
    <mergeCell ref="G5:G7"/>
    <mergeCell ref="A2:G2"/>
    <mergeCell ref="A5:A7"/>
    <mergeCell ref="B5:B7"/>
    <mergeCell ref="C5:C7"/>
    <mergeCell ref="D5:D7"/>
    <mergeCell ref="E5:E7"/>
  </mergeCells>
  <pageMargins left="0.78740157480314965" right="0" top="0" bottom="0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rep:2.43.1.241</dc:description>
  <cp:lastModifiedBy>Пользователь</cp:lastModifiedBy>
  <cp:lastPrinted>2021-02-01T09:56:10Z</cp:lastPrinted>
  <dcterms:created xsi:type="dcterms:W3CDTF">2017-11-09T11:25:02Z</dcterms:created>
  <dcterms:modified xsi:type="dcterms:W3CDTF">2021-02-01T09:56:12Z</dcterms:modified>
</cp:coreProperties>
</file>