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4355" windowHeight="77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67" i="1" l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K6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G6" i="1"/>
  <c r="F6" i="1"/>
  <c r="D6" i="1"/>
  <c r="C6" i="1"/>
  <c r="K11" i="1" l="1"/>
  <c r="K10" i="1"/>
  <c r="K9" i="1"/>
  <c r="K8" i="1"/>
  <c r="K7" i="1"/>
  <c r="K22" i="1"/>
  <c r="K21" i="1"/>
  <c r="K20" i="1"/>
  <c r="K19" i="1"/>
  <c r="K18" i="1"/>
  <c r="K17" i="1"/>
  <c r="K16" i="1"/>
  <c r="K15" i="1"/>
  <c r="K14" i="1"/>
  <c r="K13" i="1"/>
  <c r="K12" i="1"/>
</calcChain>
</file>

<file path=xl/sharedStrings.xml><?xml version="1.0" encoding="utf-8"?>
<sst xmlns="http://schemas.openxmlformats.org/spreadsheetml/2006/main" count="31" uniqueCount="31">
  <si>
    <t>Количество проживающих</t>
  </si>
  <si>
    <t>Общая площадь жилых помещений, кв.м.</t>
  </si>
  <si>
    <t>Общая площадь помещений, входящих в состав общего имущества</t>
  </si>
  <si>
    <t>S oи</t>
  </si>
  <si>
    <t>S об</t>
  </si>
  <si>
    <t>N одн*Sои</t>
  </si>
  <si>
    <t>Пример расчета  ОДН в МКД при отсутствии  ОПУ</t>
  </si>
  <si>
    <t>Громовское СП</t>
  </si>
  <si>
    <t>Всего по МКД</t>
  </si>
  <si>
    <t>N</t>
  </si>
  <si>
    <t>0,09*N/Sои</t>
  </si>
  <si>
    <t>Объем общедомовых нужд по холодной (горячей)  воде на все лицевые счета (V одн) м3</t>
  </si>
  <si>
    <r>
      <t xml:space="preserve">Норматив поребления холодной воды, горячей воды на общедомовые нужды в месяц </t>
    </r>
    <r>
      <rPr>
        <b/>
        <sz val="9"/>
        <color theme="1"/>
        <rFont val="Calibri"/>
        <family val="2"/>
        <charset val="204"/>
        <scheme val="minor"/>
      </rPr>
      <t>N одн  (м3/кв.м.)</t>
    </r>
    <r>
      <rPr>
        <sz val="9"/>
        <color theme="1"/>
        <rFont val="Calibri"/>
        <family val="2"/>
        <charset val="204"/>
        <scheme val="minor"/>
      </rPr>
      <t xml:space="preserve"> </t>
    </r>
  </si>
  <si>
    <t>Доля площади квартиры в общей площади квартир</t>
  </si>
  <si>
    <t>S i/Sоб</t>
  </si>
  <si>
    <t>справочно в квитанции</t>
  </si>
  <si>
    <t>Тариф для населения за 1 куб.м. холодной воды</t>
  </si>
  <si>
    <t>Плата за ОДН хвс в месяц по нормативу, руб.</t>
  </si>
  <si>
    <t>Плата за ОДН гвс в месяц по нормативу, руб.</t>
  </si>
  <si>
    <t>Количество квартир</t>
  </si>
  <si>
    <t>14,49*Si/Sоб</t>
  </si>
  <si>
    <r>
      <t>Распределение объема  на дом (</t>
    </r>
    <r>
      <rPr>
        <b/>
        <sz val="10"/>
        <color theme="1"/>
        <rFont val="Calibri"/>
        <family val="2"/>
        <charset val="204"/>
        <scheme val="minor"/>
      </rPr>
      <t>V одн) пропорционально площади лицевых счетов (формула15 ,№354)</t>
    </r>
  </si>
  <si>
    <t>Nодн*Sои*Si/Sоб</t>
  </si>
  <si>
    <t>Тариф для населения за 1 куб.м. горячей воды</t>
  </si>
  <si>
    <t>проверка</t>
  </si>
  <si>
    <t>Итого</t>
  </si>
  <si>
    <t xml:space="preserve">Примечание </t>
  </si>
  <si>
    <r>
      <t>В домах, оборудованных общедомовыми приборами учета, объем общедомовых нужд на все лицевые счета (</t>
    </r>
    <r>
      <rPr>
        <b/>
        <sz val="12"/>
        <color theme="1"/>
        <rFont val="Calibri"/>
        <family val="2"/>
        <charset val="204"/>
        <scheme val="minor"/>
      </rPr>
      <t xml:space="preserve"> V </t>
    </r>
    <r>
      <rPr>
        <sz val="12"/>
        <color theme="1"/>
        <rFont val="Calibri"/>
        <family val="2"/>
        <charset val="204"/>
        <scheme val="minor"/>
      </rPr>
      <t>одн.)</t>
    </r>
  </si>
  <si>
    <t>для этого дома   14,49 куб.м. на холодную воду и 14.49 куб.м. на горячую воду</t>
  </si>
  <si>
    <t xml:space="preserve">не может превышать объем общедомовых нужд, вычисленный по нормативу общедомовых нужд, т. е. </t>
  </si>
  <si>
    <t>Данный норматив может меняться ежемесячно в зависимости от количества проживающих.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</si>
</sst>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3" fillId="0" borderId="6" xfId="0" applyFont="1" applyBorder="1"/>
    <xf numFmtId="164" fontId="0" fillId="0" borderId="6" xfId="0" applyNumberFormat="1" applyBorder="1"/>
    <xf numFmtId="0" fontId="0" fillId="0" borderId="6" xfId="0" applyBorder="1"/>
    <xf numFmtId="2" fontId="0" fillId="0" borderId="6" xfId="0" applyNumberFormat="1" applyBorder="1"/>
    <xf numFmtId="2" fontId="3" fillId="3" borderId="6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64" fontId="0" fillId="0" borderId="9" xfId="0" applyNumberFormat="1" applyBorder="1"/>
    <xf numFmtId="0" fontId="0" fillId="0" borderId="9" xfId="0" applyBorder="1"/>
    <xf numFmtId="2" fontId="3" fillId="3" borderId="9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0" xfId="0" applyBorder="1"/>
    <xf numFmtId="0" fontId="1" fillId="0" borderId="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6" xfId="0" applyBorder="1" applyAlignment="1"/>
    <xf numFmtId="2" fontId="0" fillId="0" borderId="6" xfId="0" applyNumberFormat="1" applyBorder="1" applyAlignment="1"/>
    <xf numFmtId="0" fontId="8" fillId="4" borderId="4" xfId="0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wrapText="1"/>
    </xf>
    <xf numFmtId="0" fontId="10" fillId="4" borderId="6" xfId="0" applyFont="1" applyFill="1" applyBorder="1"/>
    <xf numFmtId="2" fontId="10" fillId="4" borderId="6" xfId="0" applyNumberFormat="1" applyFont="1" applyFill="1" applyBorder="1"/>
    <xf numFmtId="165" fontId="8" fillId="4" borderId="4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9" xfId="0" applyBorder="1" applyAlignment="1"/>
    <xf numFmtId="0" fontId="10" fillId="4" borderId="9" xfId="0" applyFont="1" applyFill="1" applyBorder="1"/>
    <xf numFmtId="2" fontId="3" fillId="3" borderId="6" xfId="0" applyNumberFormat="1" applyFont="1" applyFill="1" applyBorder="1"/>
    <xf numFmtId="2" fontId="3" fillId="3" borderId="9" xfId="0" applyNumberFormat="1" applyFont="1" applyFill="1" applyBorder="1"/>
    <xf numFmtId="0" fontId="1" fillId="0" borderId="0" xfId="0" applyFont="1" applyBorder="1"/>
    <xf numFmtId="0" fontId="2" fillId="0" borderId="0" xfId="0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1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tabSelected="1" topLeftCell="C1" workbookViewId="0">
      <selection activeCell="G77" sqref="G77"/>
    </sheetView>
  </sheetViews>
  <sheetFormatPr defaultRowHeight="15" x14ac:dyDescent="0.25"/>
  <cols>
    <col min="1" max="1" width="0.140625" customWidth="1"/>
    <col min="2" max="2" width="11.42578125" customWidth="1"/>
    <col min="3" max="3" width="13.7109375" customWidth="1"/>
    <col min="4" max="4" width="13.28515625" customWidth="1"/>
    <col min="5" max="5" width="12.7109375" customWidth="1"/>
    <col min="6" max="6" width="13.28515625" customWidth="1"/>
    <col min="7" max="7" width="11.85546875" customWidth="1"/>
    <col min="8" max="8" width="17.28515625" customWidth="1"/>
    <col min="9" max="9" width="9.85546875" customWidth="1"/>
    <col min="11" max="11" width="10.42578125" customWidth="1"/>
  </cols>
  <sheetData>
    <row r="1" spans="1:13" ht="1.5" customHeight="1" x14ac:dyDescent="0.25"/>
    <row r="2" spans="1:13" ht="16.5" thickBot="1" x14ac:dyDescent="0.3">
      <c r="C2" s="4" t="s">
        <v>6</v>
      </c>
      <c r="D2" s="4"/>
      <c r="E2" s="4"/>
      <c r="F2" s="4"/>
    </row>
    <row r="3" spans="1:13" ht="15.75" hidden="1" thickBot="1" x14ac:dyDescent="0.3"/>
    <row r="4" spans="1:13" ht="113.25" customHeight="1" thickBot="1" x14ac:dyDescent="0.3">
      <c r="A4" s="5"/>
      <c r="B4" s="6" t="s">
        <v>19</v>
      </c>
      <c r="C4" s="7" t="s">
        <v>0</v>
      </c>
      <c r="D4" s="7" t="s">
        <v>1</v>
      </c>
      <c r="E4" s="7" t="s">
        <v>2</v>
      </c>
      <c r="F4" s="12" t="s">
        <v>12</v>
      </c>
      <c r="G4" s="7" t="s">
        <v>11</v>
      </c>
      <c r="H4" s="9" t="s">
        <v>21</v>
      </c>
      <c r="I4" s="13" t="s">
        <v>13</v>
      </c>
      <c r="J4" s="13" t="s">
        <v>16</v>
      </c>
      <c r="K4" s="49" t="s">
        <v>17</v>
      </c>
      <c r="L4" s="13" t="s">
        <v>23</v>
      </c>
      <c r="M4" s="49" t="s">
        <v>18</v>
      </c>
    </row>
    <row r="5" spans="1:13" ht="37.5" customHeight="1" thickBot="1" x14ac:dyDescent="0.3">
      <c r="A5" s="47" t="s">
        <v>7</v>
      </c>
      <c r="B5" s="48"/>
      <c r="C5" s="2" t="s">
        <v>9</v>
      </c>
      <c r="D5" s="3" t="s">
        <v>4</v>
      </c>
      <c r="E5" s="3" t="s">
        <v>3</v>
      </c>
      <c r="F5" s="3" t="s">
        <v>10</v>
      </c>
      <c r="G5" s="3" t="s">
        <v>5</v>
      </c>
      <c r="H5" s="10" t="s">
        <v>22</v>
      </c>
      <c r="I5" s="14" t="s">
        <v>14</v>
      </c>
      <c r="J5" s="16"/>
      <c r="K5" s="50"/>
      <c r="L5" s="16"/>
      <c r="M5" s="50"/>
    </row>
    <row r="6" spans="1:13" ht="30" customHeight="1" thickBot="1" x14ac:dyDescent="0.3">
      <c r="A6" s="1"/>
      <c r="B6" s="8" t="s">
        <v>8</v>
      </c>
      <c r="C6" s="33">
        <f>C7+C8+C9+C10+C11+C12+C13+C14+C15+C16+C17+C18+C19+C20+C21+C22+C23+C24+C25+C26+C27+C28++C29+C30+C31+C32+C33+C34+C35+C36+C37+C38+C39+C40+C41+C42+C43+C44+C45+C46+C47+C48+C49+C50+C51+C52+C53+C54+C55+C56+C57+C58+C59+C60+C61+C62+C63+C64+C65+C66</f>
        <v>161</v>
      </c>
      <c r="D6" s="33">
        <f>D7+D8+D9+D10+D11+D12+D13+D14+D15+D16+D17+D18+D19+D20+D21+D22+D23+D24+D25+D26+D27+D28++D29+D30+D31+D32+D33+D34+D35+D36+D37+D38+D39+D40+D41+D42+D43+D44+D45+D46+D47+D48+D49+D50+D51+D52+D53+D54+D55+D56+D57+D58+D59+D60+D61+D62+D63+D64+D65+D66</f>
        <v>2710.4900000000007</v>
      </c>
      <c r="E6" s="33">
        <v>297.2</v>
      </c>
      <c r="F6" s="39">
        <f>0.09*C6/E6</f>
        <v>4.8755047106325708E-2</v>
      </c>
      <c r="G6" s="34">
        <f>F6*E6</f>
        <v>14.49</v>
      </c>
      <c r="H6" s="35" t="s">
        <v>20</v>
      </c>
      <c r="I6" s="36" t="s">
        <v>15</v>
      </c>
      <c r="J6" s="37">
        <v>18.399999999999999</v>
      </c>
      <c r="K6" s="38">
        <f>G6*J6</f>
        <v>266.61599999999999</v>
      </c>
      <c r="L6" s="37">
        <v>121.41</v>
      </c>
      <c r="M6" s="38">
        <f>G6*L6</f>
        <v>1759.2309</v>
      </c>
    </row>
    <row r="7" spans="1:13" ht="16.5" thickBot="1" x14ac:dyDescent="0.3">
      <c r="A7" s="1"/>
      <c r="B7" s="2">
        <v>1</v>
      </c>
      <c r="C7" s="2">
        <v>6</v>
      </c>
      <c r="D7" s="28">
        <v>61.76</v>
      </c>
      <c r="E7" s="2"/>
      <c r="F7" s="2"/>
      <c r="G7" s="2"/>
      <c r="H7" s="11">
        <f>14.49*D7/2710.49</f>
        <v>0.33016259052791191</v>
      </c>
      <c r="I7" s="15">
        <f>D7/2710.49</f>
        <v>2.2785548000546028E-2</v>
      </c>
      <c r="J7" s="16">
        <v>18.399999999999999</v>
      </c>
      <c r="K7" s="18">
        <f>H7*J7</f>
        <v>6.0749916657135792</v>
      </c>
      <c r="L7" s="37">
        <v>121.41</v>
      </c>
      <c r="M7" s="43">
        <f>H7*L7</f>
        <v>40.085040115993785</v>
      </c>
    </row>
    <row r="8" spans="1:13" ht="16.5" thickBot="1" x14ac:dyDescent="0.3">
      <c r="A8" s="1"/>
      <c r="B8" s="2">
        <v>2</v>
      </c>
      <c r="C8" s="2">
        <v>2</v>
      </c>
      <c r="D8" s="28">
        <v>30.51</v>
      </c>
      <c r="E8" s="2"/>
      <c r="F8" s="2"/>
      <c r="G8" s="2"/>
      <c r="H8" s="11">
        <f t="shared" ref="H8:H66" si="0">14.49*D8/2710.49</f>
        <v>0.16310331342303425</v>
      </c>
      <c r="I8" s="15">
        <f t="shared" ref="I8:I66" si="1">D8/2710.49</f>
        <v>1.1256267316979589E-2</v>
      </c>
      <c r="J8" s="16">
        <v>18.399999999999999</v>
      </c>
      <c r="K8" s="18">
        <f t="shared" ref="K8:K66" si="2">H8*J8</f>
        <v>3.00110096698383</v>
      </c>
      <c r="L8" s="37">
        <v>121.41</v>
      </c>
      <c r="M8" s="43">
        <f t="shared" ref="M8:M66" si="3">H8*L8</f>
        <v>19.802373282690588</v>
      </c>
    </row>
    <row r="9" spans="1:13" ht="16.5" thickBot="1" x14ac:dyDescent="0.3">
      <c r="A9" s="1"/>
      <c r="B9" s="2">
        <v>3</v>
      </c>
      <c r="C9" s="2">
        <v>7</v>
      </c>
      <c r="D9" s="28">
        <v>45</v>
      </c>
      <c r="E9" s="2"/>
      <c r="F9" s="2"/>
      <c r="G9" s="2"/>
      <c r="H9" s="11">
        <f t="shared" si="0"/>
        <v>0.24056535903102391</v>
      </c>
      <c r="I9" s="15">
        <f t="shared" si="1"/>
        <v>1.6602164184335674E-2</v>
      </c>
      <c r="J9" s="16">
        <v>18.399999999999999</v>
      </c>
      <c r="K9" s="18">
        <f t="shared" si="2"/>
        <v>4.4264026061708392</v>
      </c>
      <c r="L9" s="37">
        <v>121.41</v>
      </c>
      <c r="M9" s="43">
        <f t="shared" si="3"/>
        <v>29.207040239956612</v>
      </c>
    </row>
    <row r="10" spans="1:13" ht="16.5" thickBot="1" x14ac:dyDescent="0.3">
      <c r="A10" s="1"/>
      <c r="B10" s="2">
        <v>4</v>
      </c>
      <c r="C10" s="2">
        <v>1</v>
      </c>
      <c r="D10" s="28">
        <v>61.76</v>
      </c>
      <c r="E10" s="2"/>
      <c r="F10" s="2"/>
      <c r="G10" s="2"/>
      <c r="H10" s="11">
        <f t="shared" si="0"/>
        <v>0.33016259052791191</v>
      </c>
      <c r="I10" s="15">
        <f t="shared" si="1"/>
        <v>2.2785548000546028E-2</v>
      </c>
      <c r="J10" s="16">
        <v>18.399999999999999</v>
      </c>
      <c r="K10" s="18">
        <f t="shared" si="2"/>
        <v>6.0749916657135792</v>
      </c>
      <c r="L10" s="37">
        <v>121.41</v>
      </c>
      <c r="M10" s="43">
        <f t="shared" si="3"/>
        <v>40.085040115993785</v>
      </c>
    </row>
    <row r="11" spans="1:13" ht="16.5" thickBot="1" x14ac:dyDescent="0.3">
      <c r="A11" s="1"/>
      <c r="B11" s="2">
        <v>5</v>
      </c>
      <c r="C11" s="2">
        <v>3</v>
      </c>
      <c r="D11" s="28">
        <v>30.41</v>
      </c>
      <c r="E11" s="2"/>
      <c r="F11" s="2"/>
      <c r="G11" s="2"/>
      <c r="H11" s="11">
        <f t="shared" si="0"/>
        <v>0.1625687237362986</v>
      </c>
      <c r="I11" s="15">
        <f t="shared" si="1"/>
        <v>1.1219373618792175E-2</v>
      </c>
      <c r="J11" s="16">
        <v>18.399999999999999</v>
      </c>
      <c r="K11" s="18">
        <f t="shared" si="2"/>
        <v>2.991264516747894</v>
      </c>
      <c r="L11" s="37">
        <v>121.41</v>
      </c>
      <c r="M11" s="43">
        <f t="shared" si="3"/>
        <v>19.737468748824014</v>
      </c>
    </row>
    <row r="12" spans="1:13" ht="16.5" thickBot="1" x14ac:dyDescent="0.3">
      <c r="A12" s="1"/>
      <c r="B12" s="2">
        <v>6</v>
      </c>
      <c r="C12" s="2">
        <v>1</v>
      </c>
      <c r="D12" s="28">
        <v>44.21</v>
      </c>
      <c r="E12" s="2"/>
      <c r="F12" s="2"/>
      <c r="G12" s="2"/>
      <c r="H12" s="11">
        <f t="shared" si="0"/>
        <v>0.23634210050581261</v>
      </c>
      <c r="I12" s="15">
        <f t="shared" si="1"/>
        <v>1.6310703968655117E-2</v>
      </c>
      <c r="J12" s="16">
        <v>18.399999999999999</v>
      </c>
      <c r="K12" s="18">
        <f t="shared" si="2"/>
        <v>4.3486946493069514</v>
      </c>
      <c r="L12" s="37">
        <v>121.41</v>
      </c>
      <c r="M12" s="43">
        <f t="shared" si="3"/>
        <v>28.69429442241071</v>
      </c>
    </row>
    <row r="13" spans="1:13" ht="16.5" thickBot="1" x14ac:dyDescent="0.3">
      <c r="A13" s="1"/>
      <c r="B13" s="2">
        <v>7</v>
      </c>
      <c r="C13" s="2">
        <v>2</v>
      </c>
      <c r="D13" s="28">
        <v>61.7</v>
      </c>
      <c r="E13" s="2"/>
      <c r="F13" s="2"/>
      <c r="G13" s="2"/>
      <c r="H13" s="11">
        <f t="shared" si="0"/>
        <v>0.32984183671587058</v>
      </c>
      <c r="I13" s="15">
        <f t="shared" si="1"/>
        <v>2.2763411781633582E-2</v>
      </c>
      <c r="J13" s="16">
        <v>18.399999999999999</v>
      </c>
      <c r="K13" s="18">
        <f t="shared" si="2"/>
        <v>6.069089795572018</v>
      </c>
      <c r="L13" s="37">
        <v>121.41</v>
      </c>
      <c r="M13" s="43">
        <f t="shared" si="3"/>
        <v>40.046097395673847</v>
      </c>
    </row>
    <row r="14" spans="1:13" ht="16.5" thickBot="1" x14ac:dyDescent="0.3">
      <c r="A14" s="1"/>
      <c r="B14" s="2">
        <v>8</v>
      </c>
      <c r="C14" s="2">
        <v>1</v>
      </c>
      <c r="D14" s="28">
        <v>30.46</v>
      </c>
      <c r="E14" s="2"/>
      <c r="F14" s="2"/>
      <c r="G14" s="2"/>
      <c r="H14" s="11">
        <f t="shared" si="0"/>
        <v>0.16283601857966643</v>
      </c>
      <c r="I14" s="15">
        <f t="shared" si="1"/>
        <v>1.1237820467885882E-2</v>
      </c>
      <c r="J14" s="16">
        <v>18.399999999999999</v>
      </c>
      <c r="K14" s="18">
        <f t="shared" si="2"/>
        <v>2.9961827418658622</v>
      </c>
      <c r="L14" s="37">
        <v>121.41</v>
      </c>
      <c r="M14" s="43">
        <f t="shared" si="3"/>
        <v>19.769921015757301</v>
      </c>
    </row>
    <row r="15" spans="1:13" ht="16.5" thickBot="1" x14ac:dyDescent="0.3">
      <c r="A15" s="1"/>
      <c r="B15" s="2">
        <v>9</v>
      </c>
      <c r="C15" s="2">
        <v>1</v>
      </c>
      <c r="D15" s="28">
        <v>44.29</v>
      </c>
      <c r="E15" s="2"/>
      <c r="F15" s="2"/>
      <c r="G15" s="2"/>
      <c r="H15" s="11">
        <f t="shared" si="0"/>
        <v>0.23676977225520113</v>
      </c>
      <c r="I15" s="15">
        <f t="shared" si="1"/>
        <v>1.6340218927205045E-2</v>
      </c>
      <c r="J15" s="16">
        <v>18.399999999999999</v>
      </c>
      <c r="K15" s="18">
        <f t="shared" si="2"/>
        <v>4.3565638094957002</v>
      </c>
      <c r="L15" s="37">
        <v>121.41</v>
      </c>
      <c r="M15" s="43">
        <f t="shared" si="3"/>
        <v>28.74621804950397</v>
      </c>
    </row>
    <row r="16" spans="1:13" ht="16.5" thickBot="1" x14ac:dyDescent="0.3">
      <c r="A16" s="1"/>
      <c r="B16" s="2">
        <v>10</v>
      </c>
      <c r="C16" s="2">
        <v>2</v>
      </c>
      <c r="D16" s="28">
        <v>62</v>
      </c>
      <c r="E16" s="2"/>
      <c r="F16" s="2"/>
      <c r="G16" s="2"/>
      <c r="H16" s="11">
        <f t="shared" si="0"/>
        <v>0.3314456057760774</v>
      </c>
      <c r="I16" s="15">
        <f t="shared" si="1"/>
        <v>2.2874092876195819E-2</v>
      </c>
      <c r="J16" s="16">
        <v>18.399999999999999</v>
      </c>
      <c r="K16" s="18">
        <f t="shared" si="2"/>
        <v>6.0985991462798239</v>
      </c>
      <c r="L16" s="37">
        <v>121.41</v>
      </c>
      <c r="M16" s="43">
        <f t="shared" si="3"/>
        <v>40.240810997273556</v>
      </c>
    </row>
    <row r="17" spans="1:13" ht="16.5" thickBot="1" x14ac:dyDescent="0.3">
      <c r="A17" s="1"/>
      <c r="B17" s="2">
        <v>11</v>
      </c>
      <c r="C17" s="2">
        <v>1</v>
      </c>
      <c r="D17" s="28">
        <v>30.52</v>
      </c>
      <c r="E17" s="2"/>
      <c r="F17" s="2"/>
      <c r="G17" s="2"/>
      <c r="H17" s="11">
        <f t="shared" si="0"/>
        <v>0.16315677239170778</v>
      </c>
      <c r="I17" s="15">
        <f t="shared" si="1"/>
        <v>1.1259956686798328E-2</v>
      </c>
      <c r="J17" s="16">
        <v>18.399999999999999</v>
      </c>
      <c r="K17" s="18">
        <f t="shared" si="2"/>
        <v>3.0020846120074229</v>
      </c>
      <c r="L17" s="37">
        <v>121.41</v>
      </c>
      <c r="M17" s="43">
        <f t="shared" si="3"/>
        <v>19.808863736077242</v>
      </c>
    </row>
    <row r="18" spans="1:13" ht="16.5" thickBot="1" x14ac:dyDescent="0.3">
      <c r="A18" s="1"/>
      <c r="B18" s="2">
        <v>12</v>
      </c>
      <c r="C18" s="2">
        <v>5</v>
      </c>
      <c r="D18" s="28">
        <v>45</v>
      </c>
      <c r="E18" s="2"/>
      <c r="F18" s="2"/>
      <c r="G18" s="2"/>
      <c r="H18" s="11">
        <f t="shared" si="0"/>
        <v>0.24056535903102391</v>
      </c>
      <c r="I18" s="15">
        <f t="shared" si="1"/>
        <v>1.6602164184335674E-2</v>
      </c>
      <c r="J18" s="16">
        <v>18.399999999999999</v>
      </c>
      <c r="K18" s="18">
        <f t="shared" si="2"/>
        <v>4.4264026061708392</v>
      </c>
      <c r="L18" s="37">
        <v>121.41</v>
      </c>
      <c r="M18" s="43">
        <f t="shared" si="3"/>
        <v>29.207040239956612</v>
      </c>
    </row>
    <row r="19" spans="1:13" ht="16.5" thickBot="1" x14ac:dyDescent="0.3">
      <c r="A19" s="1"/>
      <c r="B19" s="2">
        <v>13</v>
      </c>
      <c r="C19" s="2">
        <v>4</v>
      </c>
      <c r="D19" s="28">
        <v>61.65</v>
      </c>
      <c r="E19" s="2"/>
      <c r="F19" s="2"/>
      <c r="G19" s="2"/>
      <c r="H19" s="11">
        <f t="shared" si="0"/>
        <v>0.32957454187250279</v>
      </c>
      <c r="I19" s="15">
        <f t="shared" si="1"/>
        <v>2.2744964932539875E-2</v>
      </c>
      <c r="J19" s="16">
        <v>18.399999999999999</v>
      </c>
      <c r="K19" s="18">
        <f t="shared" si="2"/>
        <v>6.0641715704540511</v>
      </c>
      <c r="L19" s="37">
        <v>121.41</v>
      </c>
      <c r="M19" s="43">
        <f t="shared" si="3"/>
        <v>40.013645128740563</v>
      </c>
    </row>
    <row r="20" spans="1:13" ht="16.5" thickBot="1" x14ac:dyDescent="0.3">
      <c r="A20" s="1"/>
      <c r="B20" s="2">
        <v>14</v>
      </c>
      <c r="C20" s="2">
        <v>2</v>
      </c>
      <c r="D20" s="28">
        <v>30.42</v>
      </c>
      <c r="E20" s="2"/>
      <c r="F20" s="2"/>
      <c r="G20" s="2"/>
      <c r="H20" s="11">
        <f t="shared" si="0"/>
        <v>0.1626221827049722</v>
      </c>
      <c r="I20" s="15">
        <f t="shared" si="1"/>
        <v>1.1223062988610918E-2</v>
      </c>
      <c r="J20" s="16">
        <v>18.399999999999999</v>
      </c>
      <c r="K20" s="18">
        <f t="shared" si="2"/>
        <v>2.9922481617714882</v>
      </c>
      <c r="L20" s="37">
        <v>121.41</v>
      </c>
      <c r="M20" s="43">
        <f t="shared" si="3"/>
        <v>19.743959202210675</v>
      </c>
    </row>
    <row r="21" spans="1:13" ht="16.5" thickBot="1" x14ac:dyDescent="0.3">
      <c r="A21" s="1"/>
      <c r="B21" s="2">
        <v>15</v>
      </c>
      <c r="C21" s="2">
        <v>3</v>
      </c>
      <c r="D21" s="28">
        <v>44.31</v>
      </c>
      <c r="E21" s="2"/>
      <c r="F21" s="2"/>
      <c r="G21" s="2"/>
      <c r="H21" s="11">
        <f t="shared" si="0"/>
        <v>0.23687669019254826</v>
      </c>
      <c r="I21" s="15">
        <f t="shared" si="1"/>
        <v>1.6347597666842528E-2</v>
      </c>
      <c r="J21" s="16">
        <v>18.399999999999999</v>
      </c>
      <c r="K21" s="18">
        <f t="shared" si="2"/>
        <v>4.3585310995428879</v>
      </c>
      <c r="L21" s="37">
        <v>121.41</v>
      </c>
      <c r="M21" s="43">
        <f t="shared" si="3"/>
        <v>28.759198956277285</v>
      </c>
    </row>
    <row r="22" spans="1:13" ht="16.5" thickBot="1" x14ac:dyDescent="0.3">
      <c r="A22" s="1"/>
      <c r="B22" s="20">
        <v>16</v>
      </c>
      <c r="C22" s="2">
        <v>4</v>
      </c>
      <c r="D22" s="29">
        <v>47.41</v>
      </c>
      <c r="E22" s="20"/>
      <c r="F22" s="20"/>
      <c r="G22" s="20"/>
      <c r="H22" s="11">
        <f t="shared" si="0"/>
        <v>0.25344897048135206</v>
      </c>
      <c r="I22" s="15">
        <f t="shared" si="1"/>
        <v>1.7491302310652317E-2</v>
      </c>
      <c r="J22" s="23">
        <v>18.399999999999999</v>
      </c>
      <c r="K22" s="24">
        <f t="shared" si="2"/>
        <v>4.6634610568568773</v>
      </c>
      <c r="L22" s="37">
        <v>121.41</v>
      </c>
      <c r="M22" s="43">
        <f t="shared" si="3"/>
        <v>30.771239506140954</v>
      </c>
    </row>
    <row r="23" spans="1:13" ht="16.5" thickBot="1" x14ac:dyDescent="0.3">
      <c r="A23" s="19"/>
      <c r="B23" s="25">
        <v>17</v>
      </c>
      <c r="C23" s="20">
        <v>1</v>
      </c>
      <c r="D23" s="30">
        <v>43.9</v>
      </c>
      <c r="E23" s="25"/>
      <c r="F23" s="25"/>
      <c r="G23" s="25"/>
      <c r="H23" s="11">
        <f t="shared" si="0"/>
        <v>0.23468487247693223</v>
      </c>
      <c r="I23" s="15">
        <f t="shared" si="1"/>
        <v>1.6196333504274137E-2</v>
      </c>
      <c r="J23" s="16">
        <v>18.399999999999999</v>
      </c>
      <c r="K23" s="18">
        <f t="shared" si="2"/>
        <v>4.318201653575553</v>
      </c>
      <c r="L23" s="37">
        <v>121.41</v>
      </c>
      <c r="M23" s="43">
        <f t="shared" si="3"/>
        <v>28.49309036742434</v>
      </c>
    </row>
    <row r="24" spans="1:13" ht="16.5" thickBot="1" x14ac:dyDescent="0.3">
      <c r="B24" s="26">
        <v>18</v>
      </c>
      <c r="C24" s="25">
        <v>4</v>
      </c>
      <c r="D24" s="31">
        <v>44.32</v>
      </c>
      <c r="E24" s="16"/>
      <c r="F24" s="16"/>
      <c r="G24" s="16"/>
      <c r="H24" s="11">
        <f t="shared" si="0"/>
        <v>0.23693014916122182</v>
      </c>
      <c r="I24" s="15">
        <f t="shared" si="1"/>
        <v>1.635128703666127E-2</v>
      </c>
      <c r="J24" s="16">
        <v>18.399999999999999</v>
      </c>
      <c r="K24" s="18">
        <f t="shared" si="2"/>
        <v>4.3595147445664812</v>
      </c>
      <c r="L24" s="37">
        <v>121.41</v>
      </c>
      <c r="M24" s="43">
        <f t="shared" si="3"/>
        <v>28.765689409663942</v>
      </c>
    </row>
    <row r="25" spans="1:13" ht="16.5" thickBot="1" x14ac:dyDescent="0.3">
      <c r="B25" s="26">
        <v>19</v>
      </c>
      <c r="C25" s="26">
        <v>4</v>
      </c>
      <c r="D25" s="31">
        <v>47.31</v>
      </c>
      <c r="E25" s="16"/>
      <c r="F25" s="16"/>
      <c r="G25" s="16"/>
      <c r="H25" s="11">
        <f t="shared" si="0"/>
        <v>0.25291438079461653</v>
      </c>
      <c r="I25" s="15">
        <f t="shared" si="1"/>
        <v>1.7454408612464906E-2</v>
      </c>
      <c r="J25" s="16">
        <v>18.399999999999999</v>
      </c>
      <c r="K25" s="18">
        <f t="shared" si="2"/>
        <v>4.6536246066209435</v>
      </c>
      <c r="L25" s="37">
        <v>121.41</v>
      </c>
      <c r="M25" s="43">
        <f t="shared" si="3"/>
        <v>30.706334972274391</v>
      </c>
    </row>
    <row r="26" spans="1:13" ht="16.5" thickBot="1" x14ac:dyDescent="0.3">
      <c r="B26" s="26">
        <v>20</v>
      </c>
      <c r="C26" s="26">
        <v>2</v>
      </c>
      <c r="D26" s="31">
        <v>44.1</v>
      </c>
      <c r="E26" s="16"/>
      <c r="F26" s="16"/>
      <c r="G26" s="16"/>
      <c r="H26" s="11">
        <f t="shared" si="0"/>
        <v>0.23575405185040346</v>
      </c>
      <c r="I26" s="15">
        <f t="shared" si="1"/>
        <v>1.6270120900648961E-2</v>
      </c>
      <c r="J26" s="16">
        <v>18.399999999999999</v>
      </c>
      <c r="K26" s="18">
        <f t="shared" si="2"/>
        <v>4.3378745540474233</v>
      </c>
      <c r="L26" s="37">
        <v>121.41</v>
      </c>
      <c r="M26" s="43">
        <f t="shared" si="3"/>
        <v>28.622899435157482</v>
      </c>
    </row>
    <row r="27" spans="1:13" ht="16.5" thickBot="1" x14ac:dyDescent="0.3">
      <c r="B27" s="26">
        <v>21</v>
      </c>
      <c r="C27" s="26">
        <v>2</v>
      </c>
      <c r="D27" s="31">
        <v>44.3</v>
      </c>
      <c r="E27" s="16"/>
      <c r="F27" s="16"/>
      <c r="G27" s="16"/>
      <c r="H27" s="11">
        <f t="shared" si="0"/>
        <v>0.23682323122387464</v>
      </c>
      <c r="I27" s="15">
        <f t="shared" si="1"/>
        <v>1.6343908297023785E-2</v>
      </c>
      <c r="J27" s="16">
        <v>18.399999999999999</v>
      </c>
      <c r="K27" s="18">
        <f t="shared" si="2"/>
        <v>4.3575474545192927</v>
      </c>
      <c r="L27" s="37">
        <v>121.41</v>
      </c>
      <c r="M27" s="43">
        <f t="shared" si="3"/>
        <v>28.75270850289062</v>
      </c>
    </row>
    <row r="28" spans="1:13" ht="16.5" thickBot="1" x14ac:dyDescent="0.3">
      <c r="B28" s="26">
        <v>22</v>
      </c>
      <c r="C28" s="26">
        <v>1</v>
      </c>
      <c r="D28" s="31">
        <v>47.34</v>
      </c>
      <c r="E28" s="16"/>
      <c r="F28" s="16"/>
      <c r="G28" s="16"/>
      <c r="H28" s="11">
        <f t="shared" si="0"/>
        <v>0.2530747577006372</v>
      </c>
      <c r="I28" s="15">
        <f t="shared" si="1"/>
        <v>1.7465476721921131E-2</v>
      </c>
      <c r="J28" s="16">
        <v>18.399999999999999</v>
      </c>
      <c r="K28" s="18">
        <f t="shared" si="2"/>
        <v>4.6565755416917245</v>
      </c>
      <c r="L28" s="37">
        <v>121.41</v>
      </c>
      <c r="M28" s="43">
        <f t="shared" si="3"/>
        <v>30.725806332434363</v>
      </c>
    </row>
    <row r="29" spans="1:13" ht="16.5" thickBot="1" x14ac:dyDescent="0.3">
      <c r="B29" s="26">
        <v>23</v>
      </c>
      <c r="C29" s="26">
        <v>1</v>
      </c>
      <c r="D29" s="31">
        <v>44</v>
      </c>
      <c r="E29" s="16"/>
      <c r="F29" s="16"/>
      <c r="G29" s="16"/>
      <c r="H29" s="11">
        <f t="shared" si="0"/>
        <v>0.23521946216366788</v>
      </c>
      <c r="I29" s="15">
        <f t="shared" si="1"/>
        <v>1.623322720246155E-2</v>
      </c>
      <c r="J29" s="16">
        <v>18.399999999999999</v>
      </c>
      <c r="K29" s="18">
        <f t="shared" si="2"/>
        <v>4.3280381038114886</v>
      </c>
      <c r="L29" s="37">
        <v>121.41</v>
      </c>
      <c r="M29" s="43">
        <f t="shared" si="3"/>
        <v>28.557994901290915</v>
      </c>
    </row>
    <row r="30" spans="1:13" ht="16.5" thickBot="1" x14ac:dyDescent="0.3">
      <c r="B30" s="26">
        <v>24</v>
      </c>
      <c r="C30" s="26">
        <v>2</v>
      </c>
      <c r="D30" s="31">
        <v>44.3</v>
      </c>
      <c r="E30" s="16"/>
      <c r="F30" s="16"/>
      <c r="G30" s="16"/>
      <c r="H30" s="11">
        <f t="shared" si="0"/>
        <v>0.23682323122387464</v>
      </c>
      <c r="I30" s="15">
        <f t="shared" si="1"/>
        <v>1.6343908297023785E-2</v>
      </c>
      <c r="J30" s="16">
        <v>18.399999999999999</v>
      </c>
      <c r="K30" s="18">
        <f t="shared" si="2"/>
        <v>4.3575474545192927</v>
      </c>
      <c r="L30" s="37">
        <v>121.41</v>
      </c>
      <c r="M30" s="43">
        <f t="shared" si="3"/>
        <v>28.75270850289062</v>
      </c>
    </row>
    <row r="31" spans="1:13" ht="16.5" thickBot="1" x14ac:dyDescent="0.3">
      <c r="B31" s="26">
        <v>25</v>
      </c>
      <c r="C31" s="26">
        <v>1</v>
      </c>
      <c r="D31" s="31">
        <v>47.51</v>
      </c>
      <c r="E31" s="16"/>
      <c r="F31" s="16"/>
      <c r="G31" s="16"/>
      <c r="H31" s="11">
        <f t="shared" si="0"/>
        <v>0.25398356016808771</v>
      </c>
      <c r="I31" s="15">
        <f t="shared" si="1"/>
        <v>1.752819600883973E-2</v>
      </c>
      <c r="J31" s="16">
        <v>18.399999999999999</v>
      </c>
      <c r="K31" s="18">
        <f t="shared" si="2"/>
        <v>4.6732975070928138</v>
      </c>
      <c r="L31" s="37">
        <v>121.41</v>
      </c>
      <c r="M31" s="43">
        <f t="shared" si="3"/>
        <v>30.836144040007529</v>
      </c>
    </row>
    <row r="32" spans="1:13" ht="16.5" thickBot="1" x14ac:dyDescent="0.3">
      <c r="B32" s="26">
        <v>26</v>
      </c>
      <c r="C32" s="26">
        <v>3</v>
      </c>
      <c r="D32" s="31">
        <v>44</v>
      </c>
      <c r="E32" s="16"/>
      <c r="F32" s="16"/>
      <c r="G32" s="16"/>
      <c r="H32" s="11">
        <f t="shared" si="0"/>
        <v>0.23521946216366788</v>
      </c>
      <c r="I32" s="15">
        <f t="shared" si="1"/>
        <v>1.623322720246155E-2</v>
      </c>
      <c r="J32" s="16">
        <v>18.399999999999999</v>
      </c>
      <c r="K32" s="18">
        <f t="shared" si="2"/>
        <v>4.3280381038114886</v>
      </c>
      <c r="L32" s="37">
        <v>121.41</v>
      </c>
      <c r="M32" s="43">
        <f t="shared" si="3"/>
        <v>28.557994901290915</v>
      </c>
    </row>
    <row r="33" spans="2:13" ht="16.5" thickBot="1" x14ac:dyDescent="0.3">
      <c r="B33" s="26">
        <v>27</v>
      </c>
      <c r="C33" s="26">
        <v>4</v>
      </c>
      <c r="D33" s="31">
        <v>44.4</v>
      </c>
      <c r="E33" s="16"/>
      <c r="F33" s="16"/>
      <c r="G33" s="16"/>
      <c r="H33" s="11">
        <f t="shared" si="0"/>
        <v>0.23735782091061028</v>
      </c>
      <c r="I33" s="15">
        <f t="shared" si="1"/>
        <v>1.6380801995211199E-2</v>
      </c>
      <c r="J33" s="16">
        <v>18.399999999999999</v>
      </c>
      <c r="K33" s="18">
        <f t="shared" si="2"/>
        <v>4.3673839047552292</v>
      </c>
      <c r="L33" s="37">
        <v>121.41</v>
      </c>
      <c r="M33" s="43">
        <f t="shared" si="3"/>
        <v>28.817613036757194</v>
      </c>
    </row>
    <row r="34" spans="2:13" ht="16.5" thickBot="1" x14ac:dyDescent="0.3">
      <c r="B34" s="26">
        <v>28</v>
      </c>
      <c r="C34" s="26">
        <v>1</v>
      </c>
      <c r="D34" s="31">
        <v>48.1</v>
      </c>
      <c r="E34" s="16"/>
      <c r="F34" s="16"/>
      <c r="G34" s="16"/>
      <c r="H34" s="11">
        <f t="shared" si="0"/>
        <v>0.2571376393198278</v>
      </c>
      <c r="I34" s="15">
        <f t="shared" si="1"/>
        <v>1.7745868828145467E-2</v>
      </c>
      <c r="J34" s="16">
        <v>18.399999999999999</v>
      </c>
      <c r="K34" s="18">
        <f t="shared" si="2"/>
        <v>4.7313325634848313</v>
      </c>
      <c r="L34" s="37">
        <v>121.41</v>
      </c>
      <c r="M34" s="43">
        <f t="shared" si="3"/>
        <v>31.219080789820293</v>
      </c>
    </row>
    <row r="35" spans="2:13" ht="16.5" thickBot="1" x14ac:dyDescent="0.3">
      <c r="B35" s="26">
        <v>29</v>
      </c>
      <c r="C35" s="26">
        <v>6</v>
      </c>
      <c r="D35" s="31">
        <v>44</v>
      </c>
      <c r="E35" s="16"/>
      <c r="F35" s="16"/>
      <c r="G35" s="16"/>
      <c r="H35" s="11">
        <f t="shared" si="0"/>
        <v>0.23521946216366788</v>
      </c>
      <c r="I35" s="15">
        <f t="shared" si="1"/>
        <v>1.623322720246155E-2</v>
      </c>
      <c r="J35" s="16">
        <v>18.399999999999999</v>
      </c>
      <c r="K35" s="18">
        <f t="shared" si="2"/>
        <v>4.3280381038114886</v>
      </c>
      <c r="L35" s="37">
        <v>121.41</v>
      </c>
      <c r="M35" s="43">
        <f t="shared" si="3"/>
        <v>28.557994901290915</v>
      </c>
    </row>
    <row r="36" spans="2:13" ht="16.5" thickBot="1" x14ac:dyDescent="0.3">
      <c r="B36" s="26">
        <v>30</v>
      </c>
      <c r="C36" s="26">
        <v>4</v>
      </c>
      <c r="D36" s="31">
        <v>45</v>
      </c>
      <c r="E36" s="16"/>
      <c r="F36" s="16"/>
      <c r="G36" s="16"/>
      <c r="H36" s="11">
        <f t="shared" si="0"/>
        <v>0.24056535903102391</v>
      </c>
      <c r="I36" s="15">
        <f t="shared" si="1"/>
        <v>1.6602164184335674E-2</v>
      </c>
      <c r="J36" s="16">
        <v>18.399999999999999</v>
      </c>
      <c r="K36" s="18">
        <f t="shared" si="2"/>
        <v>4.4264026061708392</v>
      </c>
      <c r="L36" s="37">
        <v>121.41</v>
      </c>
      <c r="M36" s="43">
        <f t="shared" si="3"/>
        <v>29.207040239956612</v>
      </c>
    </row>
    <row r="37" spans="2:13" ht="16.5" thickBot="1" x14ac:dyDescent="0.3">
      <c r="B37" s="26">
        <v>31</v>
      </c>
      <c r="C37" s="26">
        <v>4</v>
      </c>
      <c r="D37" s="31">
        <v>44.19</v>
      </c>
      <c r="E37" s="16"/>
      <c r="F37" s="16"/>
      <c r="G37" s="16"/>
      <c r="H37" s="11">
        <f t="shared" si="0"/>
        <v>0.23623518256846548</v>
      </c>
      <c r="I37" s="15">
        <f t="shared" si="1"/>
        <v>1.6303325229017632E-2</v>
      </c>
      <c r="J37" s="16">
        <v>18.399999999999999</v>
      </c>
      <c r="K37" s="18">
        <f t="shared" si="2"/>
        <v>4.3467273592597646</v>
      </c>
      <c r="L37" s="37">
        <v>121.41</v>
      </c>
      <c r="M37" s="43">
        <f t="shared" si="3"/>
        <v>28.681313515637395</v>
      </c>
    </row>
    <row r="38" spans="2:13" ht="16.5" thickBot="1" x14ac:dyDescent="0.3">
      <c r="B38" s="26">
        <v>32</v>
      </c>
      <c r="C38" s="26">
        <v>4</v>
      </c>
      <c r="D38" s="31">
        <v>44.05</v>
      </c>
      <c r="E38" s="16"/>
      <c r="F38" s="16"/>
      <c r="G38" s="16"/>
      <c r="H38" s="11">
        <f t="shared" si="0"/>
        <v>0.23548675700703564</v>
      </c>
      <c r="I38" s="15">
        <f t="shared" si="1"/>
        <v>1.6251674051555254E-2</v>
      </c>
      <c r="J38" s="16">
        <v>18.399999999999999</v>
      </c>
      <c r="K38" s="18">
        <f t="shared" si="2"/>
        <v>4.3329563289294555</v>
      </c>
      <c r="L38" s="37">
        <v>121.41</v>
      </c>
      <c r="M38" s="43">
        <f t="shared" si="3"/>
        <v>28.590447168224195</v>
      </c>
    </row>
    <row r="39" spans="2:13" ht="16.5" thickBot="1" x14ac:dyDescent="0.3">
      <c r="B39" s="26">
        <v>33</v>
      </c>
      <c r="C39" s="26">
        <v>5</v>
      </c>
      <c r="D39" s="31">
        <v>47</v>
      </c>
      <c r="E39" s="16"/>
      <c r="F39" s="16"/>
      <c r="G39" s="16"/>
      <c r="H39" s="11">
        <f t="shared" si="0"/>
        <v>0.25125715276573607</v>
      </c>
      <c r="I39" s="15">
        <f t="shared" si="1"/>
        <v>1.7340038148083926E-2</v>
      </c>
      <c r="J39" s="16">
        <v>18.399999999999999</v>
      </c>
      <c r="K39" s="18">
        <f t="shared" si="2"/>
        <v>4.6231316108895433</v>
      </c>
      <c r="L39" s="37">
        <v>121.41</v>
      </c>
      <c r="M39" s="43">
        <f t="shared" si="3"/>
        <v>30.505130917288014</v>
      </c>
    </row>
    <row r="40" spans="2:13" ht="16.5" thickBot="1" x14ac:dyDescent="0.3">
      <c r="B40" s="26">
        <v>34</v>
      </c>
      <c r="C40" s="26">
        <v>4</v>
      </c>
      <c r="D40" s="31">
        <v>45</v>
      </c>
      <c r="E40" s="16"/>
      <c r="F40" s="16"/>
      <c r="G40" s="16"/>
      <c r="H40" s="11">
        <f t="shared" si="0"/>
        <v>0.24056535903102391</v>
      </c>
      <c r="I40" s="15">
        <f t="shared" si="1"/>
        <v>1.6602164184335674E-2</v>
      </c>
      <c r="J40" s="16">
        <v>18.399999999999999</v>
      </c>
      <c r="K40" s="18">
        <f t="shared" si="2"/>
        <v>4.4264026061708392</v>
      </c>
      <c r="L40" s="37">
        <v>121.41</v>
      </c>
      <c r="M40" s="43">
        <f t="shared" si="3"/>
        <v>29.207040239956612</v>
      </c>
    </row>
    <row r="41" spans="2:13" ht="16.5" thickBot="1" x14ac:dyDescent="0.3">
      <c r="B41" s="26">
        <v>35</v>
      </c>
      <c r="C41" s="26">
        <v>1</v>
      </c>
      <c r="D41" s="31">
        <v>44</v>
      </c>
      <c r="E41" s="16"/>
      <c r="F41" s="16"/>
      <c r="G41" s="16"/>
      <c r="H41" s="11">
        <f t="shared" si="0"/>
        <v>0.23521946216366788</v>
      </c>
      <c r="I41" s="15">
        <f t="shared" si="1"/>
        <v>1.623322720246155E-2</v>
      </c>
      <c r="J41" s="16">
        <v>18.399999999999999</v>
      </c>
      <c r="K41" s="18">
        <f t="shared" si="2"/>
        <v>4.3280381038114886</v>
      </c>
      <c r="L41" s="37">
        <v>121.41</v>
      </c>
      <c r="M41" s="43">
        <f t="shared" si="3"/>
        <v>28.557994901290915</v>
      </c>
    </row>
    <row r="42" spans="2:13" ht="16.5" thickBot="1" x14ac:dyDescent="0.3">
      <c r="B42" s="26">
        <v>36</v>
      </c>
      <c r="C42" s="26">
        <v>4</v>
      </c>
      <c r="D42" s="31">
        <v>47.57</v>
      </c>
      <c r="E42" s="16"/>
      <c r="F42" s="16"/>
      <c r="G42" s="16"/>
      <c r="H42" s="11">
        <f t="shared" si="0"/>
        <v>0.25430431398012909</v>
      </c>
      <c r="I42" s="15">
        <f t="shared" si="1"/>
        <v>1.755033222775218E-2</v>
      </c>
      <c r="J42" s="16">
        <v>18.399999999999999</v>
      </c>
      <c r="K42" s="18">
        <f t="shared" si="2"/>
        <v>4.679199377234375</v>
      </c>
      <c r="L42" s="37">
        <v>121.41</v>
      </c>
      <c r="M42" s="43">
        <f t="shared" si="3"/>
        <v>30.875086760327473</v>
      </c>
    </row>
    <row r="43" spans="2:13" ht="16.5" thickBot="1" x14ac:dyDescent="0.3">
      <c r="B43" s="26">
        <v>37</v>
      </c>
      <c r="C43" s="26">
        <v>3</v>
      </c>
      <c r="D43" s="31">
        <v>44.01</v>
      </c>
      <c r="E43" s="16"/>
      <c r="F43" s="16"/>
      <c r="G43" s="16"/>
      <c r="H43" s="11">
        <f t="shared" si="0"/>
        <v>0.23527292113234138</v>
      </c>
      <c r="I43" s="15">
        <f t="shared" si="1"/>
        <v>1.623691657228029E-2</v>
      </c>
      <c r="J43" s="16">
        <v>18.399999999999999</v>
      </c>
      <c r="K43" s="18">
        <f t="shared" si="2"/>
        <v>4.3290217488350811</v>
      </c>
      <c r="L43" s="37">
        <v>121.41</v>
      </c>
      <c r="M43" s="43">
        <f t="shared" si="3"/>
        <v>28.564485354677565</v>
      </c>
    </row>
    <row r="44" spans="2:13" ht="16.5" thickBot="1" x14ac:dyDescent="0.3">
      <c r="B44" s="26">
        <v>38</v>
      </c>
      <c r="C44" s="26">
        <v>1</v>
      </c>
      <c r="D44" s="31">
        <v>44.2</v>
      </c>
      <c r="E44" s="16"/>
      <c r="F44" s="16"/>
      <c r="G44" s="16"/>
      <c r="H44" s="11">
        <f t="shared" si="0"/>
        <v>0.2362886415371391</v>
      </c>
      <c r="I44" s="15">
        <f t="shared" si="1"/>
        <v>1.6307014598836374E-2</v>
      </c>
      <c r="J44" s="16">
        <v>18.399999999999999</v>
      </c>
      <c r="K44" s="18">
        <f t="shared" si="2"/>
        <v>4.3477110042833589</v>
      </c>
      <c r="L44" s="37">
        <v>121.41</v>
      </c>
      <c r="M44" s="43">
        <f t="shared" si="3"/>
        <v>28.687803969024056</v>
      </c>
    </row>
    <row r="45" spans="2:13" ht="16.5" thickBot="1" x14ac:dyDescent="0.3">
      <c r="B45" s="26">
        <v>39</v>
      </c>
      <c r="C45" s="26">
        <v>4</v>
      </c>
      <c r="D45" s="31">
        <v>47.48</v>
      </c>
      <c r="E45" s="16"/>
      <c r="F45" s="16"/>
      <c r="G45" s="16"/>
      <c r="H45" s="11">
        <f t="shared" si="0"/>
        <v>0.25382318326206699</v>
      </c>
      <c r="I45" s="15">
        <f t="shared" si="1"/>
        <v>1.7517127899383506E-2</v>
      </c>
      <c r="J45" s="16">
        <v>18.399999999999999</v>
      </c>
      <c r="K45" s="18">
        <f t="shared" si="2"/>
        <v>4.6703465720220319</v>
      </c>
      <c r="L45" s="37">
        <v>121.41</v>
      </c>
      <c r="M45" s="43">
        <f t="shared" si="3"/>
        <v>30.816672679847553</v>
      </c>
    </row>
    <row r="46" spans="2:13" ht="16.5" thickBot="1" x14ac:dyDescent="0.3">
      <c r="B46" s="26">
        <v>40</v>
      </c>
      <c r="C46" s="26">
        <v>1</v>
      </c>
      <c r="D46" s="31">
        <v>44.5</v>
      </c>
      <c r="E46" s="16"/>
      <c r="F46" s="16"/>
      <c r="G46" s="16"/>
      <c r="H46" s="11">
        <f t="shared" si="0"/>
        <v>0.23789241059734592</v>
      </c>
      <c r="I46" s="15">
        <f t="shared" si="1"/>
        <v>1.6417695693398612E-2</v>
      </c>
      <c r="J46" s="16">
        <v>18.399999999999999</v>
      </c>
      <c r="K46" s="18">
        <f t="shared" si="2"/>
        <v>4.3772203549911648</v>
      </c>
      <c r="L46" s="37">
        <v>121.41</v>
      </c>
      <c r="M46" s="43">
        <f t="shared" si="3"/>
        <v>28.882517570623769</v>
      </c>
    </row>
    <row r="47" spans="2:13" ht="16.5" thickBot="1" x14ac:dyDescent="0.3">
      <c r="B47" s="26">
        <v>41</v>
      </c>
      <c r="C47" s="26">
        <v>1</v>
      </c>
      <c r="D47" s="31">
        <v>44.1</v>
      </c>
      <c r="E47" s="16"/>
      <c r="F47" s="16"/>
      <c r="G47" s="16"/>
      <c r="H47" s="11">
        <f t="shared" si="0"/>
        <v>0.23575405185040346</v>
      </c>
      <c r="I47" s="15">
        <f t="shared" si="1"/>
        <v>1.6270120900648961E-2</v>
      </c>
      <c r="J47" s="16">
        <v>18.399999999999999</v>
      </c>
      <c r="K47" s="18">
        <f t="shared" si="2"/>
        <v>4.3378745540474233</v>
      </c>
      <c r="L47" s="37">
        <v>121.41</v>
      </c>
      <c r="M47" s="43">
        <f t="shared" si="3"/>
        <v>28.622899435157482</v>
      </c>
    </row>
    <row r="48" spans="2:13" ht="16.5" thickBot="1" x14ac:dyDescent="0.3">
      <c r="B48" s="26">
        <v>42</v>
      </c>
      <c r="C48" s="26">
        <v>2</v>
      </c>
      <c r="D48" s="31">
        <v>47.19</v>
      </c>
      <c r="E48" s="16"/>
      <c r="F48" s="16"/>
      <c r="G48" s="16"/>
      <c r="H48" s="11">
        <f t="shared" si="0"/>
        <v>0.25227287317053376</v>
      </c>
      <c r="I48" s="15">
        <f t="shared" si="1"/>
        <v>1.741013617464001E-2</v>
      </c>
      <c r="J48" s="16">
        <v>18.399999999999999</v>
      </c>
      <c r="K48" s="18">
        <f t="shared" si="2"/>
        <v>4.6418208663378211</v>
      </c>
      <c r="L48" s="37">
        <v>121.41</v>
      </c>
      <c r="M48" s="43">
        <f t="shared" si="3"/>
        <v>30.628449531634502</v>
      </c>
    </row>
    <row r="49" spans="2:13" ht="16.5" thickBot="1" x14ac:dyDescent="0.3">
      <c r="B49" s="26">
        <v>43</v>
      </c>
      <c r="C49" s="26">
        <v>3</v>
      </c>
      <c r="D49" s="31">
        <v>44.02</v>
      </c>
      <c r="E49" s="16"/>
      <c r="F49" s="16"/>
      <c r="G49" s="16"/>
      <c r="H49" s="11">
        <f t="shared" si="0"/>
        <v>0.235326380101015</v>
      </c>
      <c r="I49" s="15">
        <f t="shared" si="1"/>
        <v>1.6240605942099032E-2</v>
      </c>
      <c r="J49" s="16">
        <v>18.399999999999999</v>
      </c>
      <c r="K49" s="18">
        <f t="shared" si="2"/>
        <v>4.3300053938586753</v>
      </c>
      <c r="L49" s="37">
        <v>121.41</v>
      </c>
      <c r="M49" s="43">
        <f t="shared" si="3"/>
        <v>28.57097580806423</v>
      </c>
    </row>
    <row r="50" spans="2:13" ht="16.5" thickBot="1" x14ac:dyDescent="0.3">
      <c r="B50" s="26">
        <v>44</v>
      </c>
      <c r="C50" s="26">
        <v>2</v>
      </c>
      <c r="D50" s="31">
        <v>43.97</v>
      </c>
      <c r="E50" s="16"/>
      <c r="F50" s="16"/>
      <c r="G50" s="16"/>
      <c r="H50" s="11">
        <f t="shared" si="0"/>
        <v>0.23505908525764718</v>
      </c>
      <c r="I50" s="15">
        <f t="shared" si="1"/>
        <v>1.6222159093005326E-2</v>
      </c>
      <c r="J50" s="16">
        <v>18.399999999999999</v>
      </c>
      <c r="K50" s="18">
        <f t="shared" si="2"/>
        <v>4.3250871687407075</v>
      </c>
      <c r="L50" s="37">
        <v>121.41</v>
      </c>
      <c r="M50" s="43">
        <f t="shared" si="3"/>
        <v>28.538523541130942</v>
      </c>
    </row>
    <row r="51" spans="2:13" ht="16.5" thickBot="1" x14ac:dyDescent="0.3">
      <c r="B51" s="26">
        <v>45</v>
      </c>
      <c r="C51" s="26">
        <v>1</v>
      </c>
      <c r="D51" s="31">
        <v>47.19</v>
      </c>
      <c r="E51" s="16"/>
      <c r="F51" s="16"/>
      <c r="G51" s="16"/>
      <c r="H51" s="11">
        <f t="shared" si="0"/>
        <v>0.25227287317053376</v>
      </c>
      <c r="I51" s="15">
        <f t="shared" si="1"/>
        <v>1.741013617464001E-2</v>
      </c>
      <c r="J51" s="16">
        <v>18.399999999999999</v>
      </c>
      <c r="K51" s="18">
        <f t="shared" si="2"/>
        <v>4.6418208663378211</v>
      </c>
      <c r="L51" s="37">
        <v>121.41</v>
      </c>
      <c r="M51" s="43">
        <f t="shared" si="3"/>
        <v>30.628449531634502</v>
      </c>
    </row>
    <row r="52" spans="2:13" ht="16.5" thickBot="1" x14ac:dyDescent="0.3">
      <c r="B52" s="26">
        <v>46</v>
      </c>
      <c r="C52" s="26">
        <v>2</v>
      </c>
      <c r="D52" s="31">
        <v>43.9</v>
      </c>
      <c r="E52" s="16"/>
      <c r="F52" s="16"/>
      <c r="G52" s="16"/>
      <c r="H52" s="11">
        <f t="shared" si="0"/>
        <v>0.23468487247693223</v>
      </c>
      <c r="I52" s="15">
        <f t="shared" si="1"/>
        <v>1.6196333504274137E-2</v>
      </c>
      <c r="J52" s="16">
        <v>18.399999999999999</v>
      </c>
      <c r="K52" s="18">
        <f t="shared" si="2"/>
        <v>4.318201653575553</v>
      </c>
      <c r="L52" s="37">
        <v>121.41</v>
      </c>
      <c r="M52" s="43">
        <f t="shared" si="3"/>
        <v>28.49309036742434</v>
      </c>
    </row>
    <row r="53" spans="2:13" ht="16.5" thickBot="1" x14ac:dyDescent="0.3">
      <c r="B53" s="26">
        <v>47</v>
      </c>
      <c r="C53" s="26">
        <v>1</v>
      </c>
      <c r="D53" s="32">
        <v>30.11</v>
      </c>
      <c r="E53" s="16"/>
      <c r="F53" s="16"/>
      <c r="G53" s="16"/>
      <c r="H53" s="11">
        <f t="shared" si="0"/>
        <v>0.16096495467609179</v>
      </c>
      <c r="I53" s="15">
        <f t="shared" si="1"/>
        <v>1.1108692524229937E-2</v>
      </c>
      <c r="J53" s="16">
        <v>18.399999999999999</v>
      </c>
      <c r="K53" s="18">
        <f t="shared" si="2"/>
        <v>2.9617551660400885</v>
      </c>
      <c r="L53" s="37">
        <v>121.41</v>
      </c>
      <c r="M53" s="43">
        <f t="shared" si="3"/>
        <v>19.542755147224302</v>
      </c>
    </row>
    <row r="54" spans="2:13" ht="16.5" thickBot="1" x14ac:dyDescent="0.3">
      <c r="B54" s="26">
        <v>48</v>
      </c>
      <c r="C54" s="26">
        <v>8</v>
      </c>
      <c r="D54" s="31">
        <v>61.51</v>
      </c>
      <c r="E54" s="16"/>
      <c r="F54" s="16"/>
      <c r="G54" s="16"/>
      <c r="H54" s="11">
        <f t="shared" si="0"/>
        <v>0.32882611631107295</v>
      </c>
      <c r="I54" s="15">
        <f t="shared" si="1"/>
        <v>2.2693313755077497E-2</v>
      </c>
      <c r="J54" s="16">
        <v>18.399999999999999</v>
      </c>
      <c r="K54" s="18">
        <f t="shared" si="2"/>
        <v>6.050400540123742</v>
      </c>
      <c r="L54" s="37">
        <v>121.41</v>
      </c>
      <c r="M54" s="43">
        <f t="shared" si="3"/>
        <v>39.922778781327366</v>
      </c>
    </row>
    <row r="55" spans="2:13" ht="16.5" thickBot="1" x14ac:dyDescent="0.3">
      <c r="B55" s="26">
        <v>49</v>
      </c>
      <c r="C55" s="26">
        <v>7</v>
      </c>
      <c r="D55" s="31">
        <v>43.8</v>
      </c>
      <c r="E55" s="16"/>
      <c r="F55" s="16"/>
      <c r="G55" s="16"/>
      <c r="H55" s="11">
        <f t="shared" si="0"/>
        <v>0.23415028279019659</v>
      </c>
      <c r="I55" s="15">
        <f t="shared" si="1"/>
        <v>1.6159439806086723E-2</v>
      </c>
      <c r="J55" s="16">
        <v>18.399999999999999</v>
      </c>
      <c r="K55" s="18">
        <f t="shared" si="2"/>
        <v>4.3083652033396174</v>
      </c>
      <c r="L55" s="37">
        <v>121.41</v>
      </c>
      <c r="M55" s="43">
        <f t="shared" si="3"/>
        <v>28.428185833557766</v>
      </c>
    </row>
    <row r="56" spans="2:13" ht="16.5" thickBot="1" x14ac:dyDescent="0.3">
      <c r="B56" s="26">
        <v>50</v>
      </c>
      <c r="C56" s="26">
        <v>2</v>
      </c>
      <c r="D56" s="31">
        <v>30.07</v>
      </c>
      <c r="E56" s="16"/>
      <c r="F56" s="16"/>
      <c r="G56" s="16"/>
      <c r="H56" s="11">
        <f t="shared" si="0"/>
        <v>0.16075111880139756</v>
      </c>
      <c r="I56" s="15">
        <f t="shared" si="1"/>
        <v>1.1093935044954973E-2</v>
      </c>
      <c r="J56" s="16">
        <v>18.399999999999999</v>
      </c>
      <c r="K56" s="18">
        <f t="shared" si="2"/>
        <v>2.957820585945715</v>
      </c>
      <c r="L56" s="37">
        <v>121.41</v>
      </c>
      <c r="M56" s="43">
        <f t="shared" si="3"/>
        <v>19.516793333677676</v>
      </c>
    </row>
    <row r="57" spans="2:13" ht="16.5" thickBot="1" x14ac:dyDescent="0.3">
      <c r="B57" s="26">
        <v>51</v>
      </c>
      <c r="C57" s="26">
        <v>1</v>
      </c>
      <c r="D57" s="31">
        <v>51.49</v>
      </c>
      <c r="E57" s="16"/>
      <c r="F57" s="16"/>
      <c r="G57" s="16"/>
      <c r="H57" s="11">
        <f t="shared" si="0"/>
        <v>0.27526022970016495</v>
      </c>
      <c r="I57" s="15">
        <f t="shared" si="1"/>
        <v>1.8996565196698754E-2</v>
      </c>
      <c r="J57" s="16">
        <v>18.399999999999999</v>
      </c>
      <c r="K57" s="18">
        <f t="shared" si="2"/>
        <v>5.0647882264830351</v>
      </c>
      <c r="L57" s="37">
        <v>121.41</v>
      </c>
      <c r="M57" s="43">
        <f t="shared" si="3"/>
        <v>33.419344487897028</v>
      </c>
    </row>
    <row r="58" spans="2:13" ht="16.5" thickBot="1" x14ac:dyDescent="0.3">
      <c r="B58" s="26">
        <v>52</v>
      </c>
      <c r="C58" s="26">
        <v>3</v>
      </c>
      <c r="D58" s="31">
        <v>44</v>
      </c>
      <c r="E58" s="16"/>
      <c r="F58" s="16"/>
      <c r="G58" s="16"/>
      <c r="H58" s="11">
        <f t="shared" si="0"/>
        <v>0.23521946216366788</v>
      </c>
      <c r="I58" s="15">
        <f t="shared" si="1"/>
        <v>1.623322720246155E-2</v>
      </c>
      <c r="J58" s="16">
        <v>18.399999999999999</v>
      </c>
      <c r="K58" s="18">
        <f t="shared" si="2"/>
        <v>4.3280381038114886</v>
      </c>
      <c r="L58" s="37">
        <v>121.41</v>
      </c>
      <c r="M58" s="43">
        <f t="shared" si="3"/>
        <v>28.557994901290915</v>
      </c>
    </row>
    <row r="59" spans="2:13" ht="16.5" thickBot="1" x14ac:dyDescent="0.3">
      <c r="B59" s="26">
        <v>53</v>
      </c>
      <c r="C59" s="26">
        <v>1</v>
      </c>
      <c r="D59" s="31">
        <v>30.03</v>
      </c>
      <c r="E59" s="16"/>
      <c r="F59" s="16"/>
      <c r="G59" s="16"/>
      <c r="H59" s="11">
        <f t="shared" si="0"/>
        <v>0.1605372829267033</v>
      </c>
      <c r="I59" s="15">
        <f t="shared" si="1"/>
        <v>1.1079177565680007E-2</v>
      </c>
      <c r="J59" s="16">
        <v>18.399999999999999</v>
      </c>
      <c r="K59" s="18">
        <f t="shared" si="2"/>
        <v>2.9538860058513405</v>
      </c>
      <c r="L59" s="37">
        <v>121.41</v>
      </c>
      <c r="M59" s="43">
        <f t="shared" si="3"/>
        <v>19.490831520131046</v>
      </c>
    </row>
    <row r="60" spans="2:13" ht="16.5" thickBot="1" x14ac:dyDescent="0.3">
      <c r="B60" s="26">
        <v>54</v>
      </c>
      <c r="C60" s="26">
        <v>2</v>
      </c>
      <c r="D60" s="31">
        <v>61.8</v>
      </c>
      <c r="E60" s="16"/>
      <c r="F60" s="16"/>
      <c r="G60" s="16"/>
      <c r="H60" s="11">
        <f t="shared" si="0"/>
        <v>0.33037642640260617</v>
      </c>
      <c r="I60" s="15">
        <f t="shared" si="1"/>
        <v>2.2800305479820992E-2</v>
      </c>
      <c r="J60" s="16">
        <v>18.399999999999999</v>
      </c>
      <c r="K60" s="18">
        <f t="shared" si="2"/>
        <v>6.0789262458079527</v>
      </c>
      <c r="L60" s="37">
        <v>121.41</v>
      </c>
      <c r="M60" s="43">
        <f t="shared" si="3"/>
        <v>40.111001929540414</v>
      </c>
    </row>
    <row r="61" spans="2:13" ht="16.5" thickBot="1" x14ac:dyDescent="0.3">
      <c r="B61" s="26">
        <v>55</v>
      </c>
      <c r="C61" s="26">
        <v>3</v>
      </c>
      <c r="D61" s="31">
        <v>44</v>
      </c>
      <c r="E61" s="16"/>
      <c r="F61" s="16"/>
      <c r="G61" s="16"/>
      <c r="H61" s="11">
        <f t="shared" si="0"/>
        <v>0.23521946216366788</v>
      </c>
      <c r="I61" s="15">
        <f t="shared" si="1"/>
        <v>1.623322720246155E-2</v>
      </c>
      <c r="J61" s="16">
        <v>18.399999999999999</v>
      </c>
      <c r="K61" s="18">
        <f t="shared" si="2"/>
        <v>4.3280381038114886</v>
      </c>
      <c r="L61" s="37">
        <v>121.41</v>
      </c>
      <c r="M61" s="43">
        <f t="shared" si="3"/>
        <v>28.557994901290915</v>
      </c>
    </row>
    <row r="62" spans="2:13" ht="16.5" thickBot="1" x14ac:dyDescent="0.3">
      <c r="B62" s="26">
        <v>56</v>
      </c>
      <c r="C62" s="26">
        <v>2</v>
      </c>
      <c r="D62" s="31">
        <v>30.14</v>
      </c>
      <c r="E62" s="16"/>
      <c r="F62" s="16"/>
      <c r="G62" s="16"/>
      <c r="H62" s="11">
        <f t="shared" si="0"/>
        <v>0.16112533158211248</v>
      </c>
      <c r="I62" s="15">
        <f t="shared" si="1"/>
        <v>1.1119760633686162E-2</v>
      </c>
      <c r="J62" s="16">
        <v>18.399999999999999</v>
      </c>
      <c r="K62" s="18">
        <f t="shared" si="2"/>
        <v>2.9647061011108695</v>
      </c>
      <c r="L62" s="37">
        <v>121.41</v>
      </c>
      <c r="M62" s="43">
        <f t="shared" si="3"/>
        <v>19.562226507384274</v>
      </c>
    </row>
    <row r="63" spans="2:13" ht="16.5" thickBot="1" x14ac:dyDescent="0.3">
      <c r="B63" s="26">
        <v>57</v>
      </c>
      <c r="C63" s="26">
        <v>4</v>
      </c>
      <c r="D63" s="31">
        <v>61.52</v>
      </c>
      <c r="E63" s="16"/>
      <c r="F63" s="16"/>
      <c r="G63" s="16"/>
      <c r="H63" s="11">
        <f t="shared" si="0"/>
        <v>0.32887957527974648</v>
      </c>
      <c r="I63" s="15">
        <f t="shared" si="1"/>
        <v>2.269700312489624E-2</v>
      </c>
      <c r="J63" s="16">
        <v>18.399999999999999</v>
      </c>
      <c r="K63" s="18">
        <f t="shared" si="2"/>
        <v>6.0513841851473344</v>
      </c>
      <c r="L63" s="37">
        <v>121.41</v>
      </c>
      <c r="M63" s="43">
        <f t="shared" si="3"/>
        <v>39.92926923471402</v>
      </c>
    </row>
    <row r="64" spans="2:13" ht="16.5" thickBot="1" x14ac:dyDescent="0.3">
      <c r="B64" s="26">
        <v>58</v>
      </c>
      <c r="C64" s="26">
        <v>2</v>
      </c>
      <c r="D64" s="31">
        <v>44.01</v>
      </c>
      <c r="E64" s="16"/>
      <c r="F64" s="16"/>
      <c r="G64" s="16"/>
      <c r="H64" s="11">
        <f t="shared" si="0"/>
        <v>0.23527292113234138</v>
      </c>
      <c r="I64" s="15">
        <f t="shared" si="1"/>
        <v>1.623691657228029E-2</v>
      </c>
      <c r="J64" s="16">
        <v>18.399999999999999</v>
      </c>
      <c r="K64" s="18">
        <f t="shared" si="2"/>
        <v>4.3290217488350811</v>
      </c>
      <c r="L64" s="37">
        <v>121.41</v>
      </c>
      <c r="M64" s="43">
        <f t="shared" si="3"/>
        <v>28.564485354677565</v>
      </c>
    </row>
    <row r="65" spans="2:13" ht="16.5" thickBot="1" x14ac:dyDescent="0.3">
      <c r="B65" s="26">
        <v>59</v>
      </c>
      <c r="C65" s="26">
        <v>1</v>
      </c>
      <c r="D65" s="31">
        <v>30.03</v>
      </c>
      <c r="E65" s="16"/>
      <c r="F65" s="16"/>
      <c r="G65" s="16"/>
      <c r="H65" s="11">
        <f t="shared" si="0"/>
        <v>0.1605372829267033</v>
      </c>
      <c r="I65" s="15">
        <f t="shared" si="1"/>
        <v>1.1079177565680007E-2</v>
      </c>
      <c r="J65" s="16">
        <v>18.399999999999999</v>
      </c>
      <c r="K65" s="18">
        <f t="shared" si="2"/>
        <v>2.9538860058513405</v>
      </c>
      <c r="L65" s="37">
        <v>121.41</v>
      </c>
      <c r="M65" s="43">
        <f t="shared" si="3"/>
        <v>19.490831520131046</v>
      </c>
    </row>
    <row r="66" spans="2:13" ht="15.75" x14ac:dyDescent="0.25">
      <c r="B66" s="40">
        <v>60</v>
      </c>
      <c r="C66" s="40">
        <v>1</v>
      </c>
      <c r="D66" s="41">
        <v>61.62</v>
      </c>
      <c r="E66" s="23"/>
      <c r="F66" s="23"/>
      <c r="G66" s="23"/>
      <c r="H66" s="21">
        <f t="shared" si="0"/>
        <v>0.32941416496648207</v>
      </c>
      <c r="I66" s="22">
        <f t="shared" si="1"/>
        <v>2.273389682308365E-2</v>
      </c>
      <c r="J66" s="23">
        <v>18.399999999999999</v>
      </c>
      <c r="K66" s="24">
        <f t="shared" si="2"/>
        <v>6.0612206353832701</v>
      </c>
      <c r="L66" s="42">
        <v>121.41</v>
      </c>
      <c r="M66" s="44">
        <f t="shared" si="3"/>
        <v>39.994173768580588</v>
      </c>
    </row>
    <row r="67" spans="2:13" x14ac:dyDescent="0.25">
      <c r="B67" s="16" t="s">
        <v>24</v>
      </c>
      <c r="C67" s="16" t="s">
        <v>25</v>
      </c>
      <c r="D67" s="16"/>
      <c r="E67" s="16"/>
      <c r="F67" s="16"/>
      <c r="G67" s="16"/>
      <c r="H67" s="17">
        <f>H7+H8+H9+H10+H11+H12+H13+H14+H15+H16+H17+H18+H19+H20+H21+H22+H23+H24+H25+H26+H27+H28+H29+H30+H31+H32+H33+H34+H35+H36+H37+H38+H39+H40+H41+H42+H43+H44+H45+H46+H47+H48+H49+H50+H51+H52+H53+H54+H55+H56+H57+H58+H59+H60+H61+H62+H63+H64+H65+H66</f>
        <v>14.490000000000009</v>
      </c>
      <c r="I67" s="17">
        <f>I7+I8+I9+I10+I11+I12+I13+I14+I15+I16+I17+I18+I19+I20+I21+I22+I23+I24+I25+I26+I27+I28+I29+I30+I31+I32+I33+I34+I35+I36+I37+I38+I39+I40+I41+I42+I43+I44+I45+I46+I47+I48+I49+I50+I51+I52+I53+I54+I55+I56+I57+I58+I59+I60+I61+I62+I63+I64+I65+I66</f>
        <v>1.0000000000000002</v>
      </c>
      <c r="J67" s="16"/>
      <c r="K67" s="17">
        <f>K7+K8+K9+K10+K11+K12+K13+K14+K15+K16+K17+K18+K19+K20+K21+K22+K23+K24+K25+K26+K27+K28+K29+K30+K31+K32+K33+K34+K35+K36+K37+K38+K39+K40+K41+K42+K43+K44+K45+K46+K47+K48+K49+K50+K51+K52+K53+K54+K55+K56+K57+K58+K59+K60+K61+K62+K63+K64+K65+K66</f>
        <v>266.61599999999993</v>
      </c>
      <c r="L67" s="16"/>
      <c r="M67" s="17">
        <f>M7+M8+M9+M10+M11+M12+M13+M14+M15+M16+M17+M18+M19+M20+M21+M22+M23+M24+M25+M26+M27+M28+M29+M30+M31+M32+M33+M34+M35+M36+M37+M38+M39+M40+M41+M42+M43+M44+M45+M46+M47+M48+M49+M50+M51+M52+M53+M54+M55+M56+M57+M58+M59+M60+M61+M62+M63+M64+M65+M66</f>
        <v>1759.2309000000002</v>
      </c>
    </row>
    <row r="68" spans="2:13" x14ac:dyDescent="0.2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2:13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2:13" x14ac:dyDescent="0.25">
      <c r="B70" s="27"/>
      <c r="C70" s="27" t="s">
        <v>26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2:13" ht="15.75" x14ac:dyDescent="0.25">
      <c r="B71" s="27"/>
      <c r="C71" s="45" t="s">
        <v>27</v>
      </c>
      <c r="D71" s="45"/>
      <c r="E71" s="45"/>
      <c r="F71" s="45"/>
      <c r="G71" s="45"/>
      <c r="H71" s="45"/>
      <c r="I71" s="45"/>
      <c r="J71" s="45"/>
      <c r="K71" s="46"/>
      <c r="L71" s="45"/>
      <c r="M71" s="27"/>
    </row>
    <row r="72" spans="2:13" ht="15.75" x14ac:dyDescent="0.25">
      <c r="B72" s="27"/>
      <c r="C72" s="45" t="s">
        <v>29</v>
      </c>
      <c r="D72" s="45"/>
      <c r="E72" s="45"/>
      <c r="F72" s="45"/>
      <c r="G72" s="45"/>
      <c r="H72" s="45"/>
      <c r="I72" s="45"/>
      <c r="J72" s="45"/>
      <c r="K72" s="45"/>
      <c r="L72" s="45"/>
      <c r="M72" s="27"/>
    </row>
    <row r="73" spans="2:13" ht="15.75" x14ac:dyDescent="0.25">
      <c r="B73" s="27"/>
      <c r="C73" s="45" t="s">
        <v>28</v>
      </c>
      <c r="D73" s="45"/>
      <c r="E73" s="45"/>
      <c r="F73" s="45"/>
      <c r="G73" s="45"/>
      <c r="H73" s="45"/>
      <c r="I73" s="45"/>
      <c r="J73" s="45"/>
      <c r="K73" s="45"/>
      <c r="L73" s="45"/>
      <c r="M73" s="27"/>
    </row>
    <row r="74" spans="2:13" ht="15.75" x14ac:dyDescent="0.25">
      <c r="B74" s="27"/>
      <c r="C74" s="51" t="s">
        <v>30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2:13" x14ac:dyDescent="0.2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2:13" x14ac:dyDescent="0.2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2:13" x14ac:dyDescent="0.2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2:13" x14ac:dyDescent="0.2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2:13" x14ac:dyDescent="0.2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2:13" x14ac:dyDescent="0.2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2:13" x14ac:dyDescent="0.2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2:13" x14ac:dyDescent="0.2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2:13" x14ac:dyDescent="0.2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2:13" x14ac:dyDescent="0.2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2:13" x14ac:dyDescent="0.2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2:13" x14ac:dyDescent="0.2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2:13" x14ac:dyDescent="0.2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2:13" x14ac:dyDescent="0.2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2:13" x14ac:dyDescent="0.2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2:13" x14ac:dyDescent="0.2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2:13" x14ac:dyDescent="0.2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2:13" x14ac:dyDescent="0.2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2:13" x14ac:dyDescent="0.2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2:13" x14ac:dyDescent="0.2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2:13" x14ac:dyDescent="0.2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2:13" x14ac:dyDescent="0.2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2:13" x14ac:dyDescent="0.2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2:13" x14ac:dyDescent="0.2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2:13" x14ac:dyDescent="0.2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2:13" x14ac:dyDescent="0.2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2:13" x14ac:dyDescent="0.2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2:13" x14ac:dyDescent="0.2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2:13" x14ac:dyDescent="0.2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2:13" x14ac:dyDescent="0.2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2:13" x14ac:dyDescent="0.2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2:13" x14ac:dyDescent="0.2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2:13" x14ac:dyDescent="0.2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2:13" x14ac:dyDescent="0.2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2:13" x14ac:dyDescent="0.2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2:13" x14ac:dyDescent="0.2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2:13" x14ac:dyDescent="0.2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2:13" x14ac:dyDescent="0.2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2:13" x14ac:dyDescent="0.2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2:13" x14ac:dyDescent="0.2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2:13" x14ac:dyDescent="0.2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2:13" x14ac:dyDescent="0.2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2:13" x14ac:dyDescent="0.2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2:13" x14ac:dyDescent="0.2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2:13" x14ac:dyDescent="0.2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2:13" x14ac:dyDescent="0.2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2:13" x14ac:dyDescent="0.2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2:13" x14ac:dyDescent="0.2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2:13" x14ac:dyDescent="0.2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2:13" x14ac:dyDescent="0.2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2:13" x14ac:dyDescent="0.2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2:13" x14ac:dyDescent="0.2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2:13" x14ac:dyDescent="0.2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2:13" x14ac:dyDescent="0.2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2:13" x14ac:dyDescent="0.2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2:13" x14ac:dyDescent="0.2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2:13" x14ac:dyDescent="0.2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2:13" x14ac:dyDescent="0.2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2:13" x14ac:dyDescent="0.2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2:13" x14ac:dyDescent="0.2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2:13" x14ac:dyDescent="0.2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2:13" x14ac:dyDescent="0.2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2:13" x14ac:dyDescent="0.2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2:13" x14ac:dyDescent="0.2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2:13" x14ac:dyDescent="0.2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2:13" x14ac:dyDescent="0.2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2:13" x14ac:dyDescent="0.2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2:13" x14ac:dyDescent="0.2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2:13" x14ac:dyDescent="0.2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2:13" x14ac:dyDescent="0.2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2:13" x14ac:dyDescent="0.2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</row>
    <row r="146" spans="2:13" x14ac:dyDescent="0.2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</row>
  </sheetData>
  <mergeCells count="3">
    <mergeCell ref="A5:B5"/>
    <mergeCell ref="K4:K5"/>
    <mergeCell ref="M4:M5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user-2</dc:creator>
  <cp:lastModifiedBy>user-2</cp:lastModifiedBy>
  <cp:lastPrinted>2013-10-11T08:27:48Z</cp:lastPrinted>
  <dcterms:created xsi:type="dcterms:W3CDTF">2013-10-10T13:53:00Z</dcterms:created>
  <dcterms:modified xsi:type="dcterms:W3CDTF">2013-10-11T08:28:47Z</dcterms:modified>
</cp:coreProperties>
</file>