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К БЮДЖЕТУ\К бюджету 2025\ПРОГНОЗ 2025-2027\"/>
    </mc:Choice>
  </mc:AlternateContent>
  <bookViews>
    <workbookView xWindow="0" yWindow="0" windowWidth="28800" windowHeight="12045"/>
  </bookViews>
  <sheets>
    <sheet name="ПРОГНОЗ 2025-20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 l="1"/>
  <c r="E76" i="1" l="1"/>
  <c r="H66" i="1"/>
  <c r="G66" i="1"/>
  <c r="F66" i="1"/>
  <c r="H41" i="1"/>
  <c r="G41" i="1"/>
  <c r="F41" i="1"/>
  <c r="E41" i="1"/>
  <c r="E37" i="1"/>
  <c r="H32" i="1"/>
  <c r="G32" i="1"/>
  <c r="F32" i="1"/>
  <c r="E32" i="1"/>
  <c r="H30" i="1"/>
  <c r="G30" i="1"/>
  <c r="F30" i="1"/>
  <c r="E30" i="1"/>
  <c r="H27" i="1"/>
  <c r="H28" i="1" s="1"/>
  <c r="G27" i="1"/>
  <c r="G28" i="1" s="1"/>
  <c r="F27" i="1"/>
  <c r="F28" i="1" s="1"/>
  <c r="E27" i="1"/>
  <c r="E28" i="1" s="1"/>
  <c r="D27" i="1"/>
  <c r="H17" i="1"/>
  <c r="G17" i="1"/>
  <c r="F17" i="1"/>
  <c r="E17" i="1"/>
  <c r="H14" i="1"/>
  <c r="G14" i="1"/>
  <c r="F14" i="1"/>
  <c r="E14" i="1"/>
  <c r="D14" i="1"/>
  <c r="E10" i="1"/>
  <c r="F8" i="1" l="1"/>
  <c r="F10" i="1" s="1"/>
  <c r="G8" i="1" l="1"/>
  <c r="E11" i="1"/>
  <c r="E21" i="1" s="1"/>
  <c r="F37" i="1"/>
  <c r="H8" i="1"/>
  <c r="E18" i="1"/>
  <c r="G11" i="1" l="1"/>
  <c r="G21" i="1" s="1"/>
  <c r="F11" i="1"/>
  <c r="F19" i="1" s="1"/>
  <c r="G37" i="1"/>
  <c r="G10" i="1"/>
  <c r="E19" i="1"/>
  <c r="E20" i="1" s="1"/>
  <c r="G19" i="1"/>
  <c r="G18" i="1"/>
  <c r="H11" i="1"/>
  <c r="H10" i="1"/>
  <c r="H37" i="1"/>
  <c r="F21" i="1" l="1"/>
  <c r="F18" i="1"/>
  <c r="F20" i="1" s="1"/>
  <c r="G20" i="1"/>
  <c r="H19" i="1"/>
  <c r="H18" i="1"/>
  <c r="H21" i="1"/>
  <c r="H20" i="1" l="1"/>
</calcChain>
</file>

<file path=xl/sharedStrings.xml><?xml version="1.0" encoding="utf-8"?>
<sst xmlns="http://schemas.openxmlformats.org/spreadsheetml/2006/main" count="244" uniqueCount="168">
  <si>
    <t>Кузнечнинское городское поселение</t>
  </si>
  <si>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</si>
  <si>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</si>
  <si>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</si>
  <si>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</si>
  <si>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</si>
  <si>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</si>
  <si>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</si>
  <si>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</si>
  <si>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(на 1 января года)</t>
  </si>
  <si>
    <t>Человек</t>
  </si>
  <si>
    <t>1.1</t>
  </si>
  <si>
    <t>в том числе: городское</t>
  </si>
  <si>
    <t>1.2</t>
  </si>
  <si>
    <t xml:space="preserve">                      сельское</t>
  </si>
  <si>
    <t>2</t>
  </si>
  <si>
    <t>Численность населения среднегодовая</t>
  </si>
  <si>
    <t>3</t>
  </si>
  <si>
    <t>Число родившихся (без учета мертворожденных)</t>
  </si>
  <si>
    <t>4</t>
  </si>
  <si>
    <t>Число умерших</t>
  </si>
  <si>
    <t>5</t>
  </si>
  <si>
    <t>Естественный прирост ( -убыль)</t>
  </si>
  <si>
    <t>6</t>
  </si>
  <si>
    <t>Число прибывших</t>
  </si>
  <si>
    <t>7</t>
  </si>
  <si>
    <t>Число убывших</t>
  </si>
  <si>
    <t>8</t>
  </si>
  <si>
    <t>Миграционный прирост (-убыль)</t>
  </si>
  <si>
    <t>9</t>
  </si>
  <si>
    <t>Общий коэффициент рождаемости</t>
  </si>
  <si>
    <t>чел. на 1 тыс. чел. населения</t>
  </si>
  <si>
    <t>10</t>
  </si>
  <si>
    <t>Общий коэффициент смертности</t>
  </si>
  <si>
    <t>11</t>
  </si>
  <si>
    <t>Коэффициент естественного прироста (убыли)</t>
  </si>
  <si>
    <t>12</t>
  </si>
  <si>
    <t>Коэффициент миграционного прироста (убыли)</t>
  </si>
  <si>
    <t>II</t>
  </si>
  <si>
    <t>Промышленное производство</t>
  </si>
  <si>
    <t>1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</si>
  <si>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</si>
  <si>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единиц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</si>
  <si>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</si>
  <si>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тыс. руб.</t>
  </si>
  <si>
    <t>% к предыдущему году в действующих ценах</t>
  </si>
  <si>
    <t>III</t>
  </si>
  <si>
    <t>Сельское хозяйство</t>
  </si>
  <si>
    <t xml:space="preserve">Продукция сельского хозяйства </t>
  </si>
  <si>
    <t>Продукция растениеводства</t>
  </si>
  <si>
    <t>Продукция животноводства</t>
  </si>
  <si>
    <t>IV</t>
  </si>
  <si>
    <t>Строительство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</si>
  <si>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</si>
  <si>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</si>
  <si>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>Ввод в действие объектов социально-культурной сферы за счет всех источников финансирования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</si>
  <si>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</si>
  <si>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</si>
  <si>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V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</si>
  <si>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</si>
  <si>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</si>
  <si>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</si>
  <si>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t>Протяженность автодорог общего пользования местного значения с твердым покрытием (на конец года)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</si>
  <si>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</si>
  <si>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%</t>
  </si>
  <si>
    <t>VI</t>
  </si>
  <si>
    <t>Потребительский рынок</t>
  </si>
  <si>
    <t xml:space="preserve">Оборот розничной торговли </t>
  </si>
  <si>
    <t xml:space="preserve">Объем платных услуг населению 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</si>
  <si>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</si>
  <si>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</si>
  <si>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</si>
  <si>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</si>
  <si>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VII</t>
  </si>
  <si>
    <t>Малое и среднее предпринимательство</t>
  </si>
  <si>
    <t>Количество малых и средних предприятий, включая микропредприятия (на конец года)</t>
  </si>
  <si>
    <t>Среднесписочная численность работников на предприятиях малого и среднего предпринимательства (включая микропредприятия)</t>
  </si>
  <si>
    <t>человек</t>
  </si>
  <si>
    <t>Число индивидуальных предпринимателей (физических лиц, действующих без образования юридического лица)</t>
  </si>
  <si>
    <t>VIII</t>
  </si>
  <si>
    <t>Инвестиции</t>
  </si>
  <si>
    <t>Инвестиции в основной капитал</t>
  </si>
  <si>
    <t>IX</t>
  </si>
  <si>
    <t xml:space="preserve">Консолидированный бюджет муниципального образования </t>
  </si>
  <si>
    <t>Доходы консолидированного бюджета муниципального образования, всего</t>
  </si>
  <si>
    <t>Собственные (налоговые и неналоговые)</t>
  </si>
  <si>
    <t>1.1.1</t>
  </si>
  <si>
    <t>Налоговые доходы</t>
  </si>
  <si>
    <t>1.1.2</t>
  </si>
  <si>
    <t>Неналоговые доходы</t>
  </si>
  <si>
    <t>Безвозмездные поступления</t>
  </si>
  <si>
    <t>Расходы консолидированного бюджета муниципального образования, всего</t>
  </si>
  <si>
    <t>2.1</t>
  </si>
  <si>
    <t xml:space="preserve">    в том числе муниципальные программы</t>
  </si>
  <si>
    <t>Дефицит/профицит (-/+) консолидированного бюджета муниципального образования</t>
  </si>
  <si>
    <t>Муниципальный долг</t>
  </si>
  <si>
    <t>млн руб.</t>
  </si>
  <si>
    <t>X</t>
  </si>
  <si>
    <t>Рынок труда и занятость населения</t>
  </si>
  <si>
    <t>Численность занятых в экономике (среднегодовая)</t>
  </si>
  <si>
    <t>Численность безработных, зарегистрированных в органах государственной службы занятости (на конец года)</t>
  </si>
  <si>
    <t>Уровень зарегистрированной безработицы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</si>
  <si>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</si>
  <si>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</si>
  <si>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Среднесписочная численность работников организаций (без внешних совместителей)</t>
  </si>
  <si>
    <t>Среднемесячная номинальная начисленная заработная плата в целом по муниципальному образованию</t>
  </si>
  <si>
    <t>Рублей</t>
  </si>
  <si>
    <t>% к предыдущему году</t>
  </si>
  <si>
    <t>Фонд начисленной заработной платы всех работников по муниципальному образованию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</si>
  <si>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</si>
  <si>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</si>
  <si>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</si>
  <si>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</si>
  <si>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>посещений в смену на 1 тыс. населения</t>
  </si>
  <si>
    <t>общедоступными библиотеками</t>
  </si>
  <si>
    <t>ед. на 1000 населения</t>
  </si>
  <si>
    <t>1.3</t>
  </si>
  <si>
    <t xml:space="preserve">учреждениями культурно-досугового типа </t>
  </si>
  <si>
    <t>1.4</t>
  </si>
  <si>
    <t>дошкольными образовательными учреждениями</t>
  </si>
  <si>
    <t>мест на 1000 детей в возрасте 1-6 лет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</si>
  <si>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</si>
  <si>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</si>
  <si>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</si>
  <si>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</si>
  <si>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2025 базовый/консервативный</t>
  </si>
  <si>
    <t>2026 базовый/консервативный</t>
  </si>
  <si>
    <t>4270377/4205874</t>
  </si>
  <si>
    <t>104,8/103,2</t>
  </si>
  <si>
    <t>4385829/4260550</t>
  </si>
  <si>
    <t>102,6/101,3</t>
  </si>
  <si>
    <t>4499681/4320197</t>
  </si>
  <si>
    <t>102,5/101,4</t>
  </si>
  <si>
    <t>117566/115484</t>
  </si>
  <si>
    <t>107,3/105,4</t>
  </si>
  <si>
    <t>123796/120218</t>
  </si>
  <si>
    <t>105,3/104,1</t>
  </si>
  <si>
    <t>129243/124065</t>
  </si>
  <si>
    <t>104,4/103,2</t>
  </si>
  <si>
    <t>145400/145050</t>
  </si>
  <si>
    <t>101,3/100,3</t>
  </si>
  <si>
    <t>147100/146850</t>
  </si>
  <si>
    <t>/101,2/100,2</t>
  </si>
  <si>
    <t>148718/147230</t>
  </si>
  <si>
    <t>101,1/100,1</t>
  </si>
  <si>
    <t>69100/68170</t>
  </si>
  <si>
    <t>69800/68216</t>
  </si>
  <si>
    <t>70568/69300</t>
  </si>
  <si>
    <t>101,0/98,6</t>
  </si>
  <si>
    <t>101,1/99,0</t>
  </si>
  <si>
    <t>1280/1300</t>
  </si>
  <si>
    <t>1285/1300</t>
  </si>
  <si>
    <t>1290/1300</t>
  </si>
  <si>
    <t>0,20/0,24</t>
  </si>
  <si>
    <t>0,18/0,20</t>
  </si>
  <si>
    <t>0,15/0,18</t>
  </si>
  <si>
    <t>54951/53628</t>
  </si>
  <si>
    <t>56796/55473</t>
  </si>
  <si>
    <t>58564/57241</t>
  </si>
  <si>
    <t>103,4/102,8</t>
  </si>
  <si>
    <t>103,1/102,9</t>
  </si>
  <si>
    <t>103,2/103,0</t>
  </si>
  <si>
    <t>857,2/836,6</t>
  </si>
  <si>
    <t>886,0/865,4</t>
  </si>
  <si>
    <t>913,6/892,9</t>
  </si>
  <si>
    <t>ПРОЕКТ</t>
  </si>
  <si>
    <t>Основные показатели прогноза социально-экономического развития муниципального образования Ленинградской области на 2025-2027 годы</t>
  </si>
  <si>
    <t>2027 базовый/консервативный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</si>
</sst>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2" borderId="0" xfId="0" applyFont="1" applyFill="1"/>
    <xf numFmtId="0" fontId="5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"/>
  <sheetViews>
    <sheetView tabSelected="1" workbookViewId="0">
      <selection activeCell="K15" sqref="K15"/>
    </sheetView>
  </sheetViews>
  <sheetFormatPr defaultColWidth="9.140625" defaultRowHeight="15.75" x14ac:dyDescent="0.25"/>
  <cols>
    <col min="1" max="1" width="9" style="42" customWidth="1"/>
    <col min="2" max="2" width="54.5703125" style="43" customWidth="1"/>
    <col min="3" max="3" width="19.85546875" style="44" customWidth="1"/>
    <col min="4" max="4" width="18.42578125" style="44" customWidth="1"/>
    <col min="5" max="5" width="17.7109375" style="44" customWidth="1"/>
    <col min="6" max="6" width="18.5703125" style="44" customWidth="1"/>
    <col min="7" max="8" width="17.5703125" style="44" customWidth="1"/>
    <col min="9" max="16384" width="9.140625" style="1"/>
  </cols>
  <sheetData>
    <row r="1" spans="1:10" ht="18.75" x14ac:dyDescent="0.25">
      <c r="A1" s="65" t="s">
        <v>0</v>
      </c>
      <c r="B1" s="65"/>
      <c r="C1" s="65"/>
      <c r="D1" s="65"/>
      <c r="E1" s="65"/>
      <c r="F1" s="65"/>
      <c r="G1" s="65"/>
      <c r="H1" s="65"/>
    </row>
    <row r="2" spans="1:10" ht="42.75" customHeight="1" x14ac:dyDescent="0.3">
      <c r="A2" s="66" t="s">
        <v>166</v>
      </c>
      <c r="B2" s="67"/>
      <c r="C2" s="67"/>
      <c r="D2" s="67"/>
      <c r="E2" s="67"/>
      <c r="F2" s="67"/>
      <c r="G2" s="67"/>
      <c r="H2" s="67"/>
    </row>
    <row r="3" spans="1:10" s="4" customFormat="1" x14ac:dyDescent="0.25">
      <c r="A3" s="2"/>
      <c r="B3" s="81" t="s">
        <v>165</v>
      </c>
      <c r="C3" s="3"/>
      <c r="D3" s="3"/>
      <c r="E3" s="3"/>
      <c r="F3" s="3"/>
      <c r="G3" s="3"/>
      <c r="H3" s="3"/>
    </row>
    <row r="4" spans="1:10" x14ac:dyDescent="0.25">
      <c r="A4" s="68" t="s">
        <v>1</v>
      </c>
      <c r="B4" s="69" t="s">
        <v>2</v>
      </c>
      <c r="C4" s="68" t="s">
        <v>3</v>
      </c>
      <c r="D4" s="5" t="s">
        <v>4</v>
      </c>
      <c r="E4" s="5" t="s">
        <v>5</v>
      </c>
      <c r="F4" s="68" t="s">
        <v>6</v>
      </c>
      <c r="G4" s="70"/>
      <c r="H4" s="70"/>
    </row>
    <row r="5" spans="1:10" ht="66" customHeight="1" x14ac:dyDescent="0.25">
      <c r="A5" s="68"/>
      <c r="B5" s="69"/>
      <c r="C5" s="68"/>
      <c r="D5" s="6">
        <v>2023</v>
      </c>
      <c r="E5" s="5">
        <v>2024</v>
      </c>
      <c r="F5" s="6" t="s">
        <v>125</v>
      </c>
      <c r="G5" s="6" t="s">
        <v>126</v>
      </c>
      <c r="H5" s="6" t="s">
        <v>167</v>
      </c>
    </row>
    <row r="6" spans="1:10" x14ac:dyDescent="0.25">
      <c r="A6" s="5"/>
      <c r="B6" s="7"/>
      <c r="C6" s="5"/>
      <c r="D6" s="6"/>
      <c r="E6" s="5"/>
      <c r="F6" s="5"/>
      <c r="G6" s="5"/>
      <c r="H6" s="6"/>
      <c r="I6" s="6"/>
      <c r="J6" s="6"/>
    </row>
    <row r="7" spans="1:10" x14ac:dyDescent="0.25">
      <c r="A7" s="8" t="s">
        <v>7</v>
      </c>
      <c r="B7" s="7" t="s">
        <v>8</v>
      </c>
      <c r="C7" s="9"/>
      <c r="D7" s="9"/>
      <c r="E7" s="9"/>
      <c r="F7" s="9"/>
      <c r="G7" s="9"/>
      <c r="H7" s="9"/>
    </row>
    <row r="8" spans="1:10" x14ac:dyDescent="0.25">
      <c r="A8" s="10">
        <v>1</v>
      </c>
      <c r="B8" s="11" t="s">
        <v>9</v>
      </c>
      <c r="C8" s="12" t="s">
        <v>10</v>
      </c>
      <c r="D8" s="13">
        <v>3916</v>
      </c>
      <c r="E8" s="13">
        <v>3916</v>
      </c>
      <c r="F8" s="13">
        <f t="shared" ref="F8:H8" si="0">E8+E14+E17</f>
        <v>3883</v>
      </c>
      <c r="G8" s="13">
        <f t="shared" si="0"/>
        <v>3851</v>
      </c>
      <c r="H8" s="13">
        <f t="shared" si="0"/>
        <v>3818</v>
      </c>
    </row>
    <row r="9" spans="1:10" x14ac:dyDescent="0.25">
      <c r="A9" s="10" t="s">
        <v>11</v>
      </c>
      <c r="B9" s="11" t="s">
        <v>12</v>
      </c>
      <c r="C9" s="12" t="s">
        <v>10</v>
      </c>
      <c r="D9" s="13">
        <v>3872</v>
      </c>
      <c r="E9" s="13">
        <v>3914</v>
      </c>
      <c r="F9" s="13">
        <v>3880</v>
      </c>
      <c r="G9" s="13">
        <v>3850</v>
      </c>
      <c r="H9" s="13">
        <v>3817</v>
      </c>
    </row>
    <row r="10" spans="1:10" x14ac:dyDescent="0.25">
      <c r="A10" s="10" t="s">
        <v>13</v>
      </c>
      <c r="B10" s="11" t="s">
        <v>14</v>
      </c>
      <c r="C10" s="12" t="s">
        <v>10</v>
      </c>
      <c r="D10" s="13">
        <v>3</v>
      </c>
      <c r="E10" s="13">
        <f>E8-E9</f>
        <v>2</v>
      </c>
      <c r="F10" s="13">
        <f t="shared" ref="F10:H10" si="1">F8-F9</f>
        <v>3</v>
      </c>
      <c r="G10" s="13">
        <f t="shared" si="1"/>
        <v>1</v>
      </c>
      <c r="H10" s="13">
        <f t="shared" si="1"/>
        <v>1</v>
      </c>
    </row>
    <row r="11" spans="1:10" x14ac:dyDescent="0.25">
      <c r="A11" s="14" t="s">
        <v>15</v>
      </c>
      <c r="B11" s="11" t="s">
        <v>16</v>
      </c>
      <c r="C11" s="12" t="s">
        <v>10</v>
      </c>
      <c r="D11" s="13">
        <v>3895</v>
      </c>
      <c r="E11" s="13">
        <f>(E8+F8)/2</f>
        <v>3899.5</v>
      </c>
      <c r="F11" s="13">
        <f>(F8+G8)/2</f>
        <v>3867</v>
      </c>
      <c r="G11" s="13">
        <f>(G8+H8)/2</f>
        <v>3834.5</v>
      </c>
      <c r="H11" s="13">
        <f>(H8+(H8+H14+H17))/2</f>
        <v>3801</v>
      </c>
    </row>
    <row r="12" spans="1:10" x14ac:dyDescent="0.25">
      <c r="A12" s="15" t="s">
        <v>17</v>
      </c>
      <c r="B12" s="11" t="s">
        <v>18</v>
      </c>
      <c r="C12" s="12" t="s">
        <v>10</v>
      </c>
      <c r="D12" s="13">
        <v>19</v>
      </c>
      <c r="E12" s="13">
        <v>16</v>
      </c>
      <c r="F12" s="13">
        <v>20</v>
      </c>
      <c r="G12" s="13">
        <v>21</v>
      </c>
      <c r="H12" s="13">
        <v>22</v>
      </c>
    </row>
    <row r="13" spans="1:10" x14ac:dyDescent="0.25">
      <c r="A13" s="15" t="s">
        <v>19</v>
      </c>
      <c r="B13" s="11" t="s">
        <v>20</v>
      </c>
      <c r="C13" s="12" t="s">
        <v>10</v>
      </c>
      <c r="D13" s="13">
        <v>51</v>
      </c>
      <c r="E13" s="13">
        <v>49</v>
      </c>
      <c r="F13" s="13">
        <v>52</v>
      </c>
      <c r="G13" s="13">
        <v>54</v>
      </c>
      <c r="H13" s="13">
        <v>56</v>
      </c>
    </row>
    <row r="14" spans="1:10" x14ac:dyDescent="0.25">
      <c r="A14" s="15" t="s">
        <v>21</v>
      </c>
      <c r="B14" s="11" t="s">
        <v>22</v>
      </c>
      <c r="C14" s="12" t="s">
        <v>10</v>
      </c>
      <c r="D14" s="13">
        <f>D12-D13</f>
        <v>-32</v>
      </c>
      <c r="E14" s="13">
        <f t="shared" ref="E14:H14" si="2">E12-E13</f>
        <v>-33</v>
      </c>
      <c r="F14" s="13">
        <f t="shared" si="2"/>
        <v>-32</v>
      </c>
      <c r="G14" s="13">
        <f t="shared" si="2"/>
        <v>-33</v>
      </c>
      <c r="H14" s="13">
        <f t="shared" si="2"/>
        <v>-34</v>
      </c>
    </row>
    <row r="15" spans="1:10" x14ac:dyDescent="0.25">
      <c r="A15" s="15" t="s">
        <v>23</v>
      </c>
      <c r="B15" s="11" t="s">
        <v>24</v>
      </c>
      <c r="C15" s="12" t="s">
        <v>10</v>
      </c>
      <c r="D15" s="13"/>
      <c r="E15" s="13"/>
      <c r="F15" s="13"/>
      <c r="G15" s="13"/>
      <c r="H15" s="13"/>
    </row>
    <row r="16" spans="1:10" x14ac:dyDescent="0.25">
      <c r="A16" s="15" t="s">
        <v>25</v>
      </c>
      <c r="B16" s="11" t="s">
        <v>26</v>
      </c>
      <c r="C16" s="12" t="s">
        <v>10</v>
      </c>
      <c r="D16" s="13"/>
      <c r="E16" s="13"/>
      <c r="F16" s="13"/>
      <c r="G16" s="13"/>
      <c r="H16" s="13"/>
    </row>
    <row r="17" spans="1:16384" x14ac:dyDescent="0.25">
      <c r="A17" s="15" t="s">
        <v>27</v>
      </c>
      <c r="B17" s="11" t="s">
        <v>28</v>
      </c>
      <c r="C17" s="12" t="s">
        <v>10</v>
      </c>
      <c r="D17" s="13">
        <v>0</v>
      </c>
      <c r="E17" s="13">
        <f t="shared" ref="E17:H17" si="3">E15-E16</f>
        <v>0</v>
      </c>
      <c r="F17" s="13">
        <f t="shared" si="3"/>
        <v>0</v>
      </c>
      <c r="G17" s="13">
        <f t="shared" si="3"/>
        <v>0</v>
      </c>
      <c r="H17" s="13">
        <f t="shared" si="3"/>
        <v>0</v>
      </c>
    </row>
    <row r="18" spans="1:16384" ht="31.5" x14ac:dyDescent="0.25">
      <c r="A18" s="15" t="s">
        <v>29</v>
      </c>
      <c r="B18" s="11" t="s">
        <v>30</v>
      </c>
      <c r="C18" s="12" t="s">
        <v>31</v>
      </c>
      <c r="D18" s="13">
        <v>4.8</v>
      </c>
      <c r="E18" s="13">
        <f>E12/E11*1000</f>
        <v>4.103090139761508</v>
      </c>
      <c r="F18" s="13">
        <f>F12/F11*1000</f>
        <v>5.1719679337988103</v>
      </c>
      <c r="G18" s="13">
        <f>G12/G11*1000</f>
        <v>5.4765940800625899</v>
      </c>
      <c r="H18" s="13">
        <f>H12/H11*1000</f>
        <v>5.7879505393317547</v>
      </c>
    </row>
    <row r="19" spans="1:16384" ht="31.5" x14ac:dyDescent="0.25">
      <c r="A19" s="15" t="s">
        <v>32</v>
      </c>
      <c r="B19" s="11" t="s">
        <v>33</v>
      </c>
      <c r="C19" s="12" t="s">
        <v>31</v>
      </c>
      <c r="D19" s="13">
        <v>13</v>
      </c>
      <c r="E19" s="13">
        <f>E13/E11*1000</f>
        <v>12.565713553019616</v>
      </c>
      <c r="F19" s="13">
        <f>F13/F11*1000</f>
        <v>13.447116627876907</v>
      </c>
      <c r="G19" s="13">
        <f>G13/G11*1000</f>
        <v>14.082670491589516</v>
      </c>
      <c r="H19" s="13">
        <f>H13/H11*1000</f>
        <v>14.732965009208103</v>
      </c>
    </row>
    <row r="20" spans="1:16384" ht="31.5" x14ac:dyDescent="0.25">
      <c r="A20" s="15" t="s">
        <v>34</v>
      </c>
      <c r="B20" s="11" t="s">
        <v>35</v>
      </c>
      <c r="C20" s="12" t="s">
        <v>31</v>
      </c>
      <c r="D20" s="13">
        <v>-12.2</v>
      </c>
      <c r="E20" s="13">
        <f>E18-E19</f>
        <v>-8.4626234132581075</v>
      </c>
      <c r="F20" s="13">
        <f>F18-F19</f>
        <v>-8.2751486940780978</v>
      </c>
      <c r="G20" s="13">
        <f>G18-G19</f>
        <v>-8.6060764115269262</v>
      </c>
      <c r="H20" s="13">
        <f>H18-H19</f>
        <v>-8.9450144698763481</v>
      </c>
    </row>
    <row r="21" spans="1:16384" ht="31.5" x14ac:dyDescent="0.25">
      <c r="A21" s="15" t="s">
        <v>36</v>
      </c>
      <c r="B21" s="11" t="s">
        <v>37</v>
      </c>
      <c r="C21" s="12" t="s">
        <v>31</v>
      </c>
      <c r="D21" s="13"/>
      <c r="E21" s="13">
        <f>E17/E11*1000</f>
        <v>0</v>
      </c>
      <c r="F21" s="13">
        <f>F17/F11*1000</f>
        <v>0</v>
      </c>
      <c r="G21" s="13">
        <f>G17/G11*1000</f>
        <v>0</v>
      </c>
      <c r="H21" s="13">
        <f>H17/H11*1000</f>
        <v>0</v>
      </c>
    </row>
    <row r="22" spans="1:16384" x14ac:dyDescent="0.25">
      <c r="A22" s="16" t="s">
        <v>38</v>
      </c>
      <c r="B22" s="17" t="s">
        <v>39</v>
      </c>
      <c r="C22" s="18"/>
      <c r="D22" s="18"/>
      <c r="E22" s="18"/>
      <c r="F22" s="18"/>
      <c r="G22" s="18"/>
      <c r="H22" s="18"/>
    </row>
    <row r="23" spans="1:16384" ht="49.5" customHeight="1" x14ac:dyDescent="0.25">
      <c r="A23" s="19" t="s">
        <v>40</v>
      </c>
      <c r="B23" s="20" t="s">
        <v>41</v>
      </c>
      <c r="C23" s="21" t="s">
        <v>42</v>
      </c>
      <c r="D23" s="21">
        <v>2</v>
      </c>
      <c r="E23" s="21">
        <v>2</v>
      </c>
      <c r="F23" s="21">
        <v>2</v>
      </c>
      <c r="G23" s="21">
        <v>2</v>
      </c>
      <c r="H23" s="21">
        <v>2</v>
      </c>
    </row>
    <row r="24" spans="1:16384" ht="25.5" customHeight="1" x14ac:dyDescent="0.25">
      <c r="A24" s="71" t="s">
        <v>15</v>
      </c>
      <c r="B24" s="50" t="s">
        <v>43</v>
      </c>
      <c r="C24" s="12" t="s">
        <v>44</v>
      </c>
      <c r="D24" s="13">
        <v>3930914</v>
      </c>
      <c r="E24" s="13">
        <v>4075460</v>
      </c>
      <c r="F24" s="45" t="s">
        <v>127</v>
      </c>
      <c r="G24" s="45" t="s">
        <v>129</v>
      </c>
      <c r="H24" s="45" t="s">
        <v>131</v>
      </c>
    </row>
    <row r="25" spans="1:16384" ht="63" customHeight="1" x14ac:dyDescent="0.25">
      <c r="A25" s="71"/>
      <c r="B25" s="51"/>
      <c r="C25" s="21" t="s">
        <v>45</v>
      </c>
      <c r="D25" s="13"/>
      <c r="E25" s="13">
        <v>103.6</v>
      </c>
      <c r="F25" s="45" t="s">
        <v>128</v>
      </c>
      <c r="G25" s="45" t="s">
        <v>130</v>
      </c>
      <c r="H25" s="45" t="s">
        <v>132</v>
      </c>
    </row>
    <row r="26" spans="1:16384" ht="15" customHeight="1" x14ac:dyDescent="0.25">
      <c r="A26" s="23" t="s">
        <v>46</v>
      </c>
      <c r="B26" s="72" t="s">
        <v>47</v>
      </c>
      <c r="C26" s="72"/>
      <c r="D26" s="72"/>
      <c r="E26" s="72"/>
      <c r="F26" s="72"/>
      <c r="G26" s="72"/>
      <c r="H26" s="72"/>
      <c r="I26" s="24"/>
      <c r="J26" s="24"/>
      <c r="K26" s="24"/>
    </row>
    <row r="27" spans="1:16384" x14ac:dyDescent="0.25">
      <c r="A27" s="59">
        <v>1</v>
      </c>
      <c r="B27" s="60" t="s">
        <v>48</v>
      </c>
      <c r="C27" s="12" t="s">
        <v>44</v>
      </c>
      <c r="D27" s="13">
        <f>D29+D31</f>
        <v>0</v>
      </c>
      <c r="E27" s="13">
        <f>E29+E31</f>
        <v>0</v>
      </c>
      <c r="F27" s="13">
        <f>F29+F31</f>
        <v>0</v>
      </c>
      <c r="G27" s="13">
        <f>G29+G31</f>
        <v>0</v>
      </c>
      <c r="H27" s="13">
        <f>H29+H31</f>
        <v>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4"/>
      <c r="XES27" s="24"/>
      <c r="XET27" s="24"/>
      <c r="XEU27" s="24"/>
      <c r="XEV27" s="24"/>
      <c r="XEW27" s="24"/>
      <c r="XEX27" s="24"/>
      <c r="XEY27" s="24"/>
      <c r="XEZ27" s="24"/>
      <c r="XFA27" s="24"/>
      <c r="XFB27" s="24"/>
      <c r="XFC27" s="24"/>
      <c r="XFD27" s="24"/>
    </row>
    <row r="28" spans="1:16384" ht="60.75" customHeight="1" x14ac:dyDescent="0.25">
      <c r="A28" s="59"/>
      <c r="B28" s="62"/>
      <c r="C28" s="21" t="s">
        <v>45</v>
      </c>
      <c r="D28" s="13"/>
      <c r="E28" s="22" t="e">
        <f>E27/D27*100</f>
        <v>#DIV/0!</v>
      </c>
      <c r="F28" s="22" t="e">
        <f>F27/E27*100</f>
        <v>#DIV/0!</v>
      </c>
      <c r="G28" s="22" t="e">
        <f>G27/F27*100</f>
        <v>#DIV/0!</v>
      </c>
      <c r="H28" s="22" t="e">
        <f>H27/G27*100</f>
        <v>#DIV/0!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4"/>
      <c r="XES28" s="24"/>
      <c r="XET28" s="24"/>
      <c r="XEU28" s="24"/>
      <c r="XEV28" s="24"/>
      <c r="XEW28" s="24"/>
      <c r="XEX28" s="24"/>
      <c r="XEY28" s="24"/>
      <c r="XEZ28" s="24"/>
      <c r="XFA28" s="24"/>
      <c r="XFB28" s="24"/>
      <c r="XFC28" s="24"/>
      <c r="XFD28" s="24"/>
    </row>
    <row r="29" spans="1:16384" x14ac:dyDescent="0.25">
      <c r="A29" s="59" t="s">
        <v>11</v>
      </c>
      <c r="B29" s="60" t="s">
        <v>49</v>
      </c>
      <c r="C29" s="12" t="s">
        <v>44</v>
      </c>
      <c r="D29" s="13"/>
      <c r="E29" s="13"/>
      <c r="F29" s="13"/>
      <c r="G29" s="13"/>
      <c r="H29" s="1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4"/>
      <c r="XES29" s="24"/>
      <c r="XET29" s="24"/>
      <c r="XEU29" s="24"/>
      <c r="XEV29" s="24"/>
      <c r="XEW29" s="24"/>
      <c r="XEX29" s="24"/>
      <c r="XEY29" s="24"/>
      <c r="XEZ29" s="24"/>
      <c r="XFA29" s="24"/>
      <c r="XFB29" s="24"/>
      <c r="XFC29" s="24"/>
      <c r="XFD29" s="24"/>
    </row>
    <row r="30" spans="1:16384" ht="62.25" customHeight="1" x14ac:dyDescent="0.25">
      <c r="A30" s="59"/>
      <c r="B30" s="62"/>
      <c r="C30" s="21" t="s">
        <v>45</v>
      </c>
      <c r="D30" s="13"/>
      <c r="E30" s="22" t="e">
        <f>E29/D29*100</f>
        <v>#DIV/0!</v>
      </c>
      <c r="F30" s="22" t="e">
        <f>F29/E29*100</f>
        <v>#DIV/0!</v>
      </c>
      <c r="G30" s="22" t="e">
        <f>G29/F29*100</f>
        <v>#DIV/0!</v>
      </c>
      <c r="H30" s="22" t="e">
        <f>H29/G29*100</f>
        <v>#DIV/0!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4"/>
      <c r="XES30" s="24"/>
      <c r="XET30" s="24"/>
      <c r="XEU30" s="24"/>
      <c r="XEV30" s="24"/>
      <c r="XEW30" s="24"/>
      <c r="XEX30" s="24"/>
      <c r="XEY30" s="24"/>
      <c r="XEZ30" s="24"/>
      <c r="XFA30" s="24"/>
      <c r="XFB30" s="24"/>
      <c r="XFC30" s="24"/>
      <c r="XFD30" s="24"/>
    </row>
    <row r="31" spans="1:16384" x14ac:dyDescent="0.25">
      <c r="A31" s="59" t="s">
        <v>13</v>
      </c>
      <c r="B31" s="60" t="s">
        <v>50</v>
      </c>
      <c r="C31" s="12" t="s">
        <v>44</v>
      </c>
      <c r="D31" s="13"/>
      <c r="E31" s="13"/>
      <c r="F31" s="13"/>
      <c r="G31" s="13"/>
      <c r="H31" s="13"/>
    </row>
    <row r="32" spans="1:16384" ht="45.75" customHeight="1" x14ac:dyDescent="0.25">
      <c r="A32" s="59"/>
      <c r="B32" s="61"/>
      <c r="C32" s="63" t="s">
        <v>45</v>
      </c>
      <c r="D32" s="54"/>
      <c r="E32" s="54" t="e">
        <f>E31/D31*100</f>
        <v>#DIV/0!</v>
      </c>
      <c r="F32" s="54" t="e">
        <f t="shared" ref="F32:H32" si="4">F31/E31*100</f>
        <v>#DIV/0!</v>
      </c>
      <c r="G32" s="54" t="e">
        <f t="shared" si="4"/>
        <v>#DIV/0!</v>
      </c>
      <c r="H32" s="54" t="e">
        <f t="shared" si="4"/>
        <v>#DIV/0!</v>
      </c>
    </row>
    <row r="33" spans="1:8" ht="18.75" customHeight="1" x14ac:dyDescent="0.25">
      <c r="A33" s="59"/>
      <c r="B33" s="62"/>
      <c r="C33" s="64"/>
      <c r="D33" s="55"/>
      <c r="E33" s="55"/>
      <c r="F33" s="55"/>
      <c r="G33" s="55"/>
      <c r="H33" s="55"/>
    </row>
    <row r="34" spans="1:8" x14ac:dyDescent="0.25">
      <c r="A34" s="23" t="s">
        <v>51</v>
      </c>
      <c r="B34" s="7" t="s">
        <v>52</v>
      </c>
      <c r="C34" s="25"/>
      <c r="D34" s="25"/>
      <c r="E34" s="25"/>
      <c r="F34" s="25"/>
      <c r="G34" s="25"/>
      <c r="H34" s="25"/>
    </row>
    <row r="35" spans="1:8" ht="31.5" x14ac:dyDescent="0.25">
      <c r="A35" s="15" t="s">
        <v>40</v>
      </c>
      <c r="B35" s="11" t="s">
        <v>53</v>
      </c>
      <c r="C35" s="12" t="s">
        <v>54</v>
      </c>
      <c r="D35" s="13"/>
      <c r="E35" s="13"/>
      <c r="F35" s="13"/>
      <c r="G35" s="13"/>
      <c r="H35" s="13"/>
    </row>
    <row r="36" spans="1:8" ht="31.5" x14ac:dyDescent="0.25">
      <c r="A36" s="15" t="s">
        <v>15</v>
      </c>
      <c r="B36" s="11" t="s">
        <v>55</v>
      </c>
      <c r="C36" s="12" t="s">
        <v>42</v>
      </c>
      <c r="D36" s="13"/>
      <c r="E36" s="13"/>
      <c r="F36" s="13"/>
      <c r="G36" s="13"/>
      <c r="H36" s="13"/>
    </row>
    <row r="37" spans="1:8" ht="31.5" x14ac:dyDescent="0.25">
      <c r="A37" s="15">
        <v>3</v>
      </c>
      <c r="B37" s="11" t="s">
        <v>56</v>
      </c>
      <c r="C37" s="12" t="s">
        <v>57</v>
      </c>
      <c r="D37" s="13"/>
      <c r="E37" s="13">
        <f t="shared" ref="E37:H37" si="5">E35/E8</f>
        <v>0</v>
      </c>
      <c r="F37" s="13">
        <f t="shared" si="5"/>
        <v>0</v>
      </c>
      <c r="G37" s="13">
        <f t="shared" si="5"/>
        <v>0</v>
      </c>
      <c r="H37" s="13">
        <f t="shared" si="5"/>
        <v>0</v>
      </c>
    </row>
    <row r="38" spans="1:8" x14ac:dyDescent="0.25">
      <c r="A38" s="23" t="s">
        <v>58</v>
      </c>
      <c r="B38" s="7" t="s">
        <v>59</v>
      </c>
      <c r="C38" s="25"/>
      <c r="D38" s="25"/>
      <c r="E38" s="25"/>
      <c r="F38" s="25"/>
      <c r="G38" s="25"/>
      <c r="H38" s="25"/>
    </row>
    <row r="39" spans="1:8" ht="31.5" x14ac:dyDescent="0.25">
      <c r="A39" s="15" t="s">
        <v>40</v>
      </c>
      <c r="B39" s="11" t="s">
        <v>60</v>
      </c>
      <c r="C39" s="12" t="s">
        <v>61</v>
      </c>
      <c r="D39" s="13">
        <v>23.9</v>
      </c>
      <c r="E39" s="13">
        <v>23.9</v>
      </c>
      <c r="F39" s="13">
        <v>23.9</v>
      </c>
      <c r="G39" s="13">
        <v>23.9</v>
      </c>
      <c r="H39" s="13">
        <v>23.9</v>
      </c>
    </row>
    <row r="40" spans="1:8" ht="47.25" x14ac:dyDescent="0.25">
      <c r="A40" s="14" t="s">
        <v>15</v>
      </c>
      <c r="B40" s="11" t="s">
        <v>62</v>
      </c>
      <c r="C40" s="12" t="s">
        <v>61</v>
      </c>
      <c r="D40" s="13">
        <v>8.6</v>
      </c>
      <c r="E40" s="13">
        <v>8.6</v>
      </c>
      <c r="F40" s="13">
        <v>8.6</v>
      </c>
      <c r="G40" s="13">
        <v>8.6</v>
      </c>
      <c r="H40" s="13">
        <v>8.6</v>
      </c>
    </row>
    <row r="41" spans="1:8" ht="62.25" customHeight="1" x14ac:dyDescent="0.25">
      <c r="A41" s="14" t="s">
        <v>17</v>
      </c>
      <c r="B41" s="11" t="s">
        <v>63</v>
      </c>
      <c r="C41" s="12" t="s">
        <v>64</v>
      </c>
      <c r="D41" s="13"/>
      <c r="E41" s="13">
        <f>E40/E39*100</f>
        <v>35.98326359832636</v>
      </c>
      <c r="F41" s="13">
        <f>F40/F39*100</f>
        <v>35.98326359832636</v>
      </c>
      <c r="G41" s="13">
        <f>G40/G39*100</f>
        <v>35.98326359832636</v>
      </c>
      <c r="H41" s="13">
        <f>H40/H39*100</f>
        <v>35.98326359832636</v>
      </c>
    </row>
    <row r="42" spans="1:8" ht="18.75" customHeight="1" x14ac:dyDescent="0.25">
      <c r="A42" s="23" t="s">
        <v>65</v>
      </c>
      <c r="B42" s="7" t="s">
        <v>66</v>
      </c>
      <c r="C42" s="25"/>
      <c r="D42" s="25"/>
      <c r="E42" s="25"/>
      <c r="F42" s="25"/>
      <c r="G42" s="25"/>
      <c r="H42" s="25"/>
    </row>
    <row r="43" spans="1:8" x14ac:dyDescent="0.25">
      <c r="A43" s="56">
        <v>1</v>
      </c>
      <c r="B43" s="57" t="s">
        <v>67</v>
      </c>
      <c r="C43" s="12" t="s">
        <v>44</v>
      </c>
      <c r="D43" s="13">
        <v>141900</v>
      </c>
      <c r="E43" s="13">
        <v>143500</v>
      </c>
      <c r="F43" s="45" t="s">
        <v>139</v>
      </c>
      <c r="G43" s="45" t="s">
        <v>141</v>
      </c>
      <c r="H43" s="45" t="s">
        <v>143</v>
      </c>
    </row>
    <row r="44" spans="1:8" ht="63" customHeight="1" x14ac:dyDescent="0.25">
      <c r="A44" s="56"/>
      <c r="B44" s="57"/>
      <c r="C44" s="21" t="s">
        <v>45</v>
      </c>
      <c r="D44" s="13"/>
      <c r="E44" s="22">
        <v>101</v>
      </c>
      <c r="F44" s="46" t="s">
        <v>140</v>
      </c>
      <c r="G44" s="46" t="s">
        <v>142</v>
      </c>
      <c r="H44" s="46" t="s">
        <v>144</v>
      </c>
    </row>
    <row r="45" spans="1:8" x14ac:dyDescent="0.25">
      <c r="A45" s="58" t="s">
        <v>15</v>
      </c>
      <c r="B45" s="53" t="s">
        <v>68</v>
      </c>
      <c r="C45" s="12" t="s">
        <v>44</v>
      </c>
      <c r="D45" s="13">
        <v>67200</v>
      </c>
      <c r="E45" s="13">
        <v>68200</v>
      </c>
      <c r="F45" s="45" t="s">
        <v>145</v>
      </c>
      <c r="G45" s="45" t="s">
        <v>146</v>
      </c>
      <c r="H45" s="45" t="s">
        <v>147</v>
      </c>
    </row>
    <row r="46" spans="1:8" ht="60.75" customHeight="1" x14ac:dyDescent="0.25">
      <c r="A46" s="58"/>
      <c r="B46" s="53"/>
      <c r="C46" s="21" t="s">
        <v>45</v>
      </c>
      <c r="D46" s="13"/>
      <c r="E46" s="22">
        <v>101.5</v>
      </c>
      <c r="F46" s="46" t="s">
        <v>140</v>
      </c>
      <c r="G46" s="46" t="s">
        <v>148</v>
      </c>
      <c r="H46" s="46" t="s">
        <v>149</v>
      </c>
    </row>
    <row r="47" spans="1:8" ht="31.5" x14ac:dyDescent="0.25">
      <c r="A47" s="26" t="s">
        <v>17</v>
      </c>
      <c r="B47" s="27" t="s">
        <v>69</v>
      </c>
      <c r="C47" s="21" t="s">
        <v>42</v>
      </c>
      <c r="D47" s="13">
        <v>32</v>
      </c>
      <c r="E47" s="22">
        <v>33</v>
      </c>
      <c r="F47" s="22">
        <v>34</v>
      </c>
      <c r="G47" s="22">
        <v>35</v>
      </c>
      <c r="H47" s="22">
        <v>36</v>
      </c>
    </row>
    <row r="48" spans="1:8" ht="31.5" x14ac:dyDescent="0.25">
      <c r="A48" s="26" t="s">
        <v>19</v>
      </c>
      <c r="B48" s="27" t="s">
        <v>70</v>
      </c>
      <c r="C48" s="21" t="s">
        <v>54</v>
      </c>
      <c r="D48" s="13">
        <v>2063</v>
      </c>
      <c r="E48" s="22">
        <v>2090</v>
      </c>
      <c r="F48" s="22">
        <v>2100</v>
      </c>
      <c r="G48" s="22">
        <v>2150</v>
      </c>
      <c r="H48" s="22">
        <v>2200</v>
      </c>
    </row>
    <row r="49" spans="1:8" ht="31.5" x14ac:dyDescent="0.25">
      <c r="A49" s="26" t="s">
        <v>21</v>
      </c>
      <c r="B49" s="27" t="s">
        <v>71</v>
      </c>
      <c r="C49" s="21" t="s">
        <v>42</v>
      </c>
      <c r="D49" s="13">
        <v>1</v>
      </c>
      <c r="E49" s="22">
        <v>2</v>
      </c>
      <c r="F49" s="22">
        <v>2</v>
      </c>
      <c r="G49" s="22">
        <v>3</v>
      </c>
      <c r="H49" s="22">
        <v>3</v>
      </c>
    </row>
    <row r="50" spans="1:8" ht="63" x14ac:dyDescent="0.25">
      <c r="A50" s="26" t="s">
        <v>23</v>
      </c>
      <c r="B50" s="27" t="s">
        <v>72</v>
      </c>
      <c r="C50" s="21" t="s">
        <v>42</v>
      </c>
      <c r="D50" s="13">
        <v>7</v>
      </c>
      <c r="E50" s="22">
        <v>8</v>
      </c>
      <c r="F50" s="22">
        <v>8</v>
      </c>
      <c r="G50" s="22">
        <v>9</v>
      </c>
      <c r="H50" s="22">
        <v>9</v>
      </c>
    </row>
    <row r="51" spans="1:8" x14ac:dyDescent="0.25">
      <c r="A51" s="23" t="s">
        <v>73</v>
      </c>
      <c r="B51" s="7" t="s">
        <v>74</v>
      </c>
      <c r="C51" s="21"/>
      <c r="D51" s="13"/>
      <c r="E51" s="13"/>
      <c r="F51" s="13"/>
      <c r="G51" s="13"/>
      <c r="H51" s="13"/>
    </row>
    <row r="52" spans="1:8" ht="31.5" x14ac:dyDescent="0.25">
      <c r="A52" s="26" t="s">
        <v>40</v>
      </c>
      <c r="B52" s="11" t="s">
        <v>75</v>
      </c>
      <c r="C52" s="12" t="s">
        <v>42</v>
      </c>
      <c r="D52" s="13">
        <v>88</v>
      </c>
      <c r="E52" s="13">
        <v>89</v>
      </c>
      <c r="F52" s="13">
        <v>90</v>
      </c>
      <c r="G52" s="13">
        <v>95</v>
      </c>
      <c r="H52" s="13">
        <v>95</v>
      </c>
    </row>
    <row r="53" spans="1:8" ht="51" customHeight="1" x14ac:dyDescent="0.25">
      <c r="A53" s="26" t="s">
        <v>15</v>
      </c>
      <c r="B53" s="11" t="s">
        <v>76</v>
      </c>
      <c r="C53" s="12" t="s">
        <v>77</v>
      </c>
      <c r="D53" s="13">
        <v>298</v>
      </c>
      <c r="E53" s="13">
        <v>300</v>
      </c>
      <c r="F53" s="13">
        <v>302</v>
      </c>
      <c r="G53" s="13">
        <v>310</v>
      </c>
      <c r="H53" s="13">
        <v>315</v>
      </c>
    </row>
    <row r="54" spans="1:8" ht="47.25" x14ac:dyDescent="0.25">
      <c r="A54" s="26" t="s">
        <v>17</v>
      </c>
      <c r="B54" s="11" t="s">
        <v>78</v>
      </c>
      <c r="C54" s="12" t="s">
        <v>42</v>
      </c>
      <c r="D54" s="13">
        <v>88</v>
      </c>
      <c r="E54" s="13">
        <v>89</v>
      </c>
      <c r="F54" s="13">
        <v>90</v>
      </c>
      <c r="G54" s="13">
        <v>95</v>
      </c>
      <c r="H54" s="13">
        <v>95</v>
      </c>
    </row>
    <row r="55" spans="1:8" x14ac:dyDescent="0.25">
      <c r="A55" s="28" t="s">
        <v>79</v>
      </c>
      <c r="B55" s="17" t="s">
        <v>80</v>
      </c>
      <c r="C55" s="18"/>
      <c r="D55" s="18"/>
      <c r="E55" s="18"/>
      <c r="F55" s="18"/>
      <c r="G55" s="18"/>
      <c r="H55" s="18"/>
    </row>
    <row r="56" spans="1:8" x14ac:dyDescent="0.25">
      <c r="A56" s="48">
        <v>1</v>
      </c>
      <c r="B56" s="50" t="s">
        <v>81</v>
      </c>
      <c r="C56" s="12" t="s">
        <v>44</v>
      </c>
      <c r="D56" s="13">
        <v>102592</v>
      </c>
      <c r="E56" s="13">
        <v>266568</v>
      </c>
      <c r="F56" s="45" t="s">
        <v>133</v>
      </c>
      <c r="G56" s="45" t="s">
        <v>135</v>
      </c>
      <c r="H56" s="45" t="s">
        <v>137</v>
      </c>
    </row>
    <row r="57" spans="1:8" ht="63" x14ac:dyDescent="0.25">
      <c r="A57" s="49"/>
      <c r="B57" s="51"/>
      <c r="C57" s="21" t="s">
        <v>45</v>
      </c>
      <c r="D57" s="13"/>
      <c r="E57" s="13">
        <v>108.4</v>
      </c>
      <c r="F57" s="45" t="s">
        <v>134</v>
      </c>
      <c r="G57" s="45" t="s">
        <v>136</v>
      </c>
      <c r="H57" s="45" t="s">
        <v>138</v>
      </c>
    </row>
    <row r="58" spans="1:8" ht="31.5" x14ac:dyDescent="0.25">
      <c r="A58" s="29" t="s">
        <v>82</v>
      </c>
      <c r="B58" s="7" t="s">
        <v>83</v>
      </c>
      <c r="C58" s="25"/>
      <c r="D58" s="25"/>
      <c r="E58" s="25"/>
      <c r="F58" s="25"/>
      <c r="G58" s="25"/>
      <c r="H58" s="25"/>
    </row>
    <row r="59" spans="1:8" ht="31.5" x14ac:dyDescent="0.25">
      <c r="A59" s="14">
        <v>1</v>
      </c>
      <c r="B59" s="11" t="s">
        <v>84</v>
      </c>
      <c r="C59" s="12" t="s">
        <v>44</v>
      </c>
      <c r="D59" s="73">
        <v>105807.8</v>
      </c>
      <c r="E59" s="73">
        <v>207398.39999999999</v>
      </c>
      <c r="F59" s="73">
        <v>68791.899999999994</v>
      </c>
      <c r="G59" s="73">
        <v>46572.6</v>
      </c>
      <c r="H59" s="73">
        <v>49985.9</v>
      </c>
    </row>
    <row r="60" spans="1:8" x14ac:dyDescent="0.25">
      <c r="A60" s="30" t="s">
        <v>11</v>
      </c>
      <c r="B60" s="11" t="s">
        <v>85</v>
      </c>
      <c r="C60" s="12" t="s">
        <v>44</v>
      </c>
      <c r="D60" s="73">
        <v>31643.8</v>
      </c>
      <c r="E60" s="73">
        <v>36408.6</v>
      </c>
      <c r="F60" s="73">
        <v>33464.800000000003</v>
      </c>
      <c r="G60" s="73">
        <v>34664.699999999997</v>
      </c>
      <c r="H60" s="73">
        <v>35490.6</v>
      </c>
    </row>
    <row r="61" spans="1:8" x14ac:dyDescent="0.25">
      <c r="A61" s="30" t="s">
        <v>86</v>
      </c>
      <c r="B61" s="11" t="s">
        <v>87</v>
      </c>
      <c r="C61" s="12" t="s">
        <v>44</v>
      </c>
      <c r="D61" s="73">
        <v>18687.3</v>
      </c>
      <c r="E61" s="73">
        <v>24159</v>
      </c>
      <c r="F61" s="73">
        <v>23362.3</v>
      </c>
      <c r="G61" s="73">
        <v>24545.5</v>
      </c>
      <c r="H61" s="73">
        <v>25545.5</v>
      </c>
    </row>
    <row r="62" spans="1:8" x14ac:dyDescent="0.25">
      <c r="A62" s="30" t="s">
        <v>88</v>
      </c>
      <c r="B62" s="11" t="s">
        <v>89</v>
      </c>
      <c r="C62" s="12" t="s">
        <v>44</v>
      </c>
      <c r="D62" s="73">
        <v>12956.5</v>
      </c>
      <c r="E62" s="73">
        <v>12249.6</v>
      </c>
      <c r="F62" s="73">
        <v>10102.5</v>
      </c>
      <c r="G62" s="73">
        <v>10119.200000000001</v>
      </c>
      <c r="H62" s="73">
        <v>9945.1</v>
      </c>
    </row>
    <row r="63" spans="1:8" x14ac:dyDescent="0.25">
      <c r="A63" s="30" t="s">
        <v>13</v>
      </c>
      <c r="B63" s="11" t="s">
        <v>90</v>
      </c>
      <c r="C63" s="12" t="s">
        <v>44</v>
      </c>
      <c r="D63" s="73">
        <v>74163.899999999994</v>
      </c>
      <c r="E63" s="73">
        <v>170989.7</v>
      </c>
      <c r="F63" s="73">
        <v>35317.1</v>
      </c>
      <c r="G63" s="73">
        <v>11907.9</v>
      </c>
      <c r="H63" s="73">
        <v>14495.3</v>
      </c>
    </row>
    <row r="64" spans="1:8" ht="31.5" x14ac:dyDescent="0.25">
      <c r="A64" s="15">
        <v>2</v>
      </c>
      <c r="B64" s="11" t="s">
        <v>91</v>
      </c>
      <c r="C64" s="12" t="s">
        <v>44</v>
      </c>
      <c r="D64" s="73">
        <v>107220.3</v>
      </c>
      <c r="E64" s="73">
        <v>216837.9</v>
      </c>
      <c r="F64" s="73">
        <v>70820.600000000006</v>
      </c>
      <c r="G64" s="73">
        <v>48916.6</v>
      </c>
      <c r="H64" s="73">
        <v>51750.1</v>
      </c>
    </row>
    <row r="65" spans="1:16384" x14ac:dyDescent="0.25">
      <c r="A65" s="15" t="s">
        <v>92</v>
      </c>
      <c r="B65" s="24" t="s">
        <v>93</v>
      </c>
      <c r="C65" s="12" t="s">
        <v>44</v>
      </c>
      <c r="D65" s="73">
        <v>91836.6</v>
      </c>
      <c r="E65" s="73">
        <v>194182</v>
      </c>
      <c r="F65" s="73">
        <v>52574.2</v>
      </c>
      <c r="G65" s="73">
        <v>31465.599999999999</v>
      </c>
      <c r="H65" s="73">
        <v>32551.8</v>
      </c>
    </row>
    <row r="66" spans="1:16384" ht="31.5" x14ac:dyDescent="0.25">
      <c r="A66" s="15">
        <v>3</v>
      </c>
      <c r="B66" s="11" t="s">
        <v>94</v>
      </c>
      <c r="C66" s="12" t="s">
        <v>44</v>
      </c>
      <c r="D66" s="73">
        <f>D59-D64</f>
        <v>-1412.5</v>
      </c>
      <c r="E66" s="73">
        <f>E59-E64</f>
        <v>-9439.5</v>
      </c>
      <c r="F66" s="73">
        <f>F59-F64</f>
        <v>-2028.7000000000116</v>
      </c>
      <c r="G66" s="73">
        <f>G59-G64</f>
        <v>-2344</v>
      </c>
      <c r="H66" s="73">
        <f>H59-H64</f>
        <v>-1764.1999999999971</v>
      </c>
    </row>
    <row r="67" spans="1:16384" hidden="1" x14ac:dyDescent="0.25">
      <c r="A67" s="15" t="s">
        <v>19</v>
      </c>
      <c r="B67" s="11" t="s">
        <v>95</v>
      </c>
      <c r="C67" s="12" t="s">
        <v>96</v>
      </c>
      <c r="D67" s="73"/>
      <c r="E67" s="47"/>
      <c r="F67" s="47"/>
      <c r="G67" s="47"/>
      <c r="H67" s="47"/>
    </row>
    <row r="68" spans="1:16384" x14ac:dyDescent="0.25">
      <c r="A68" s="23" t="s">
        <v>97</v>
      </c>
      <c r="B68" s="7" t="s">
        <v>98</v>
      </c>
      <c r="C68" s="25"/>
      <c r="D68" s="74"/>
      <c r="E68" s="74"/>
      <c r="F68" s="74"/>
      <c r="G68" s="74"/>
      <c r="H68" s="74"/>
    </row>
    <row r="69" spans="1:16384" ht="16.5" customHeight="1" x14ac:dyDescent="0.25">
      <c r="A69" s="15">
        <v>1</v>
      </c>
      <c r="B69" s="11" t="s">
        <v>99</v>
      </c>
      <c r="C69" s="12" t="s">
        <v>10</v>
      </c>
      <c r="D69" s="73">
        <v>1290</v>
      </c>
      <c r="E69" s="73">
        <v>1290</v>
      </c>
      <c r="F69" s="75" t="s">
        <v>150</v>
      </c>
      <c r="G69" s="75" t="s">
        <v>151</v>
      </c>
      <c r="H69" s="75" t="s">
        <v>152</v>
      </c>
    </row>
    <row r="70" spans="1:16384" ht="44.25" customHeight="1" x14ac:dyDescent="0.25">
      <c r="A70" s="15" t="s">
        <v>15</v>
      </c>
      <c r="B70" s="11" t="s">
        <v>100</v>
      </c>
      <c r="C70" s="12" t="s">
        <v>10</v>
      </c>
      <c r="D70" s="76">
        <v>4</v>
      </c>
      <c r="E70" s="73">
        <v>6</v>
      </c>
      <c r="F70" s="73">
        <v>4</v>
      </c>
      <c r="G70" s="73">
        <v>4</v>
      </c>
      <c r="H70" s="73">
        <v>3</v>
      </c>
    </row>
    <row r="71" spans="1:16384" ht="31.5" x14ac:dyDescent="0.25">
      <c r="A71" s="15" t="s">
        <v>17</v>
      </c>
      <c r="B71" s="7" t="s">
        <v>101</v>
      </c>
      <c r="C71" s="12" t="s">
        <v>64</v>
      </c>
      <c r="D71" s="77">
        <v>0.17</v>
      </c>
      <c r="E71" s="78">
        <v>0.26</v>
      </c>
      <c r="F71" s="78" t="s">
        <v>153</v>
      </c>
      <c r="G71" s="78" t="s">
        <v>154</v>
      </c>
      <c r="H71" s="78" t="s">
        <v>155</v>
      </c>
    </row>
    <row r="72" spans="1:16384" ht="30" customHeight="1" x14ac:dyDescent="0.25">
      <c r="A72" s="15" t="s">
        <v>19</v>
      </c>
      <c r="B72" s="11" t="s">
        <v>102</v>
      </c>
      <c r="C72" s="12" t="s">
        <v>103</v>
      </c>
      <c r="D72" s="79">
        <v>148</v>
      </c>
      <c r="E72" s="73">
        <v>36</v>
      </c>
      <c r="F72" s="73">
        <v>42</v>
      </c>
      <c r="G72" s="73">
        <v>39</v>
      </c>
      <c r="H72" s="73">
        <v>37</v>
      </c>
    </row>
    <row r="73" spans="1:16384" s="24" customFormat="1" ht="31.5" x14ac:dyDescent="0.25">
      <c r="A73" s="14" t="s">
        <v>21</v>
      </c>
      <c r="B73" s="11" t="s">
        <v>104</v>
      </c>
      <c r="C73" s="12" t="s">
        <v>10</v>
      </c>
      <c r="D73" s="73">
        <v>1290</v>
      </c>
      <c r="E73" s="73">
        <v>1290</v>
      </c>
      <c r="F73" s="73">
        <v>1300</v>
      </c>
      <c r="G73" s="73">
        <v>1300</v>
      </c>
      <c r="H73" s="73">
        <v>1300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24" customFormat="1" ht="24" customHeight="1" x14ac:dyDescent="0.25">
      <c r="A74" s="52" t="s">
        <v>23</v>
      </c>
      <c r="B74" s="53" t="s">
        <v>105</v>
      </c>
      <c r="C74" s="12" t="s">
        <v>106</v>
      </c>
      <c r="D74" s="73">
        <v>49867</v>
      </c>
      <c r="E74" s="73">
        <v>52319</v>
      </c>
      <c r="F74" s="80" t="s">
        <v>156</v>
      </c>
      <c r="G74" s="80" t="s">
        <v>157</v>
      </c>
      <c r="H74" s="80" t="s">
        <v>158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24" customFormat="1" ht="30" customHeight="1" x14ac:dyDescent="0.25">
      <c r="A75" s="52"/>
      <c r="B75" s="53"/>
      <c r="C75" s="12" t="s">
        <v>107</v>
      </c>
      <c r="D75" s="73"/>
      <c r="E75" s="73">
        <v>105</v>
      </c>
      <c r="F75" s="80" t="s">
        <v>159</v>
      </c>
      <c r="G75" s="80" t="s">
        <v>160</v>
      </c>
      <c r="H75" s="80" t="s">
        <v>161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 s="24" customFormat="1" ht="31.5" x14ac:dyDescent="0.25">
      <c r="A76" s="32" t="s">
        <v>25</v>
      </c>
      <c r="B76" s="27" t="s">
        <v>108</v>
      </c>
      <c r="C76" s="21" t="s">
        <v>44</v>
      </c>
      <c r="D76" s="73"/>
      <c r="E76" s="73">
        <f>E74*E73*12/1000000</f>
        <v>809.89811999999995</v>
      </c>
      <c r="F76" s="80" t="s">
        <v>162</v>
      </c>
      <c r="G76" s="80" t="s">
        <v>163</v>
      </c>
      <c r="H76" s="80" t="s">
        <v>164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  <c r="WJY76" s="1"/>
      <c r="WJZ76" s="1"/>
      <c r="WKA76" s="1"/>
      <c r="WKB76" s="1"/>
      <c r="WKC76" s="1"/>
      <c r="WKD76" s="1"/>
      <c r="WKE76" s="1"/>
      <c r="WKF76" s="1"/>
      <c r="WKG76" s="1"/>
      <c r="WKH76" s="1"/>
      <c r="WKI76" s="1"/>
      <c r="WKJ76" s="1"/>
      <c r="WKK76" s="1"/>
      <c r="WKL76" s="1"/>
      <c r="WKM76" s="1"/>
      <c r="WKN76" s="1"/>
      <c r="WKO76" s="1"/>
      <c r="WKP76" s="1"/>
      <c r="WKQ76" s="1"/>
      <c r="WKR76" s="1"/>
      <c r="WKS76" s="1"/>
      <c r="WKT76" s="1"/>
      <c r="WKU76" s="1"/>
      <c r="WKV76" s="1"/>
      <c r="WKW76" s="1"/>
      <c r="WKX76" s="1"/>
      <c r="WKY76" s="1"/>
      <c r="WKZ76" s="1"/>
      <c r="WLA76" s="1"/>
      <c r="WLB76" s="1"/>
      <c r="WLC76" s="1"/>
      <c r="WLD76" s="1"/>
      <c r="WLE76" s="1"/>
      <c r="WLF76" s="1"/>
      <c r="WLG76" s="1"/>
      <c r="WLH76" s="1"/>
      <c r="WLI76" s="1"/>
      <c r="WLJ76" s="1"/>
      <c r="WLK76" s="1"/>
      <c r="WLL76" s="1"/>
      <c r="WLM76" s="1"/>
      <c r="WLN76" s="1"/>
      <c r="WLO76" s="1"/>
      <c r="WLP76" s="1"/>
      <c r="WLQ76" s="1"/>
      <c r="WLR76" s="1"/>
      <c r="WLS76" s="1"/>
      <c r="WLT76" s="1"/>
      <c r="WLU76" s="1"/>
      <c r="WLV76" s="1"/>
      <c r="WLW76" s="1"/>
      <c r="WLX76" s="1"/>
      <c r="WLY76" s="1"/>
      <c r="WLZ76" s="1"/>
      <c r="WMA76" s="1"/>
      <c r="WMB76" s="1"/>
      <c r="WMC76" s="1"/>
      <c r="WMD76" s="1"/>
      <c r="WME76" s="1"/>
      <c r="WMF76" s="1"/>
      <c r="WMG76" s="1"/>
      <c r="WMH76" s="1"/>
      <c r="WMI76" s="1"/>
      <c r="WMJ76" s="1"/>
      <c r="WMK76" s="1"/>
      <c r="WML76" s="1"/>
      <c r="WMM76" s="1"/>
      <c r="WMN76" s="1"/>
      <c r="WMO76" s="1"/>
      <c r="WMP76" s="1"/>
      <c r="WMQ76" s="1"/>
      <c r="WMR76" s="1"/>
      <c r="WMS76" s="1"/>
      <c r="WMT76" s="1"/>
      <c r="WMU76" s="1"/>
      <c r="WMV76" s="1"/>
      <c r="WMW76" s="1"/>
      <c r="WMX76" s="1"/>
      <c r="WMY76" s="1"/>
      <c r="WMZ76" s="1"/>
      <c r="WNA76" s="1"/>
      <c r="WNB76" s="1"/>
      <c r="WNC76" s="1"/>
      <c r="WND76" s="1"/>
      <c r="WNE76" s="1"/>
      <c r="WNF76" s="1"/>
      <c r="WNG76" s="1"/>
      <c r="WNH76" s="1"/>
      <c r="WNI76" s="1"/>
      <c r="WNJ76" s="1"/>
      <c r="WNK76" s="1"/>
      <c r="WNL76" s="1"/>
      <c r="WNM76" s="1"/>
      <c r="WNN76" s="1"/>
      <c r="WNO76" s="1"/>
      <c r="WNP76" s="1"/>
      <c r="WNQ76" s="1"/>
      <c r="WNR76" s="1"/>
      <c r="WNS76" s="1"/>
      <c r="WNT76" s="1"/>
      <c r="WNU76" s="1"/>
      <c r="WNV76" s="1"/>
      <c r="WNW76" s="1"/>
      <c r="WNX76" s="1"/>
      <c r="WNY76" s="1"/>
      <c r="WNZ76" s="1"/>
      <c r="WOA76" s="1"/>
      <c r="WOB76" s="1"/>
      <c r="WOC76" s="1"/>
      <c r="WOD76" s="1"/>
      <c r="WOE76" s="1"/>
      <c r="WOF76" s="1"/>
      <c r="WOG76" s="1"/>
      <c r="WOH76" s="1"/>
      <c r="WOI76" s="1"/>
      <c r="WOJ76" s="1"/>
      <c r="WOK76" s="1"/>
      <c r="WOL76" s="1"/>
      <c r="WOM76" s="1"/>
      <c r="WON76" s="1"/>
      <c r="WOO76" s="1"/>
      <c r="WOP76" s="1"/>
      <c r="WOQ76" s="1"/>
      <c r="WOR76" s="1"/>
      <c r="WOS76" s="1"/>
      <c r="WOT76" s="1"/>
      <c r="WOU76" s="1"/>
      <c r="WOV76" s="1"/>
      <c r="WOW76" s="1"/>
      <c r="WOX76" s="1"/>
      <c r="WOY76" s="1"/>
      <c r="WOZ76" s="1"/>
      <c r="WPA76" s="1"/>
      <c r="WPB76" s="1"/>
      <c r="WPC76" s="1"/>
      <c r="WPD76" s="1"/>
      <c r="WPE76" s="1"/>
      <c r="WPF76" s="1"/>
      <c r="WPG76" s="1"/>
      <c r="WPH76" s="1"/>
      <c r="WPI76" s="1"/>
      <c r="WPJ76" s="1"/>
      <c r="WPK76" s="1"/>
      <c r="WPL76" s="1"/>
      <c r="WPM76" s="1"/>
      <c r="WPN76" s="1"/>
      <c r="WPO76" s="1"/>
      <c r="WPP76" s="1"/>
      <c r="WPQ76" s="1"/>
      <c r="WPR76" s="1"/>
      <c r="WPS76" s="1"/>
      <c r="WPT76" s="1"/>
      <c r="WPU76" s="1"/>
      <c r="WPV76" s="1"/>
      <c r="WPW76" s="1"/>
      <c r="WPX76" s="1"/>
      <c r="WPY76" s="1"/>
      <c r="WPZ76" s="1"/>
      <c r="WQA76" s="1"/>
      <c r="WQB76" s="1"/>
      <c r="WQC76" s="1"/>
      <c r="WQD76" s="1"/>
      <c r="WQE76" s="1"/>
      <c r="WQF76" s="1"/>
      <c r="WQG76" s="1"/>
      <c r="WQH76" s="1"/>
      <c r="WQI76" s="1"/>
      <c r="WQJ76" s="1"/>
      <c r="WQK76" s="1"/>
      <c r="WQL76" s="1"/>
      <c r="WQM76" s="1"/>
      <c r="WQN76" s="1"/>
      <c r="WQO76" s="1"/>
      <c r="WQP76" s="1"/>
      <c r="WQQ76" s="1"/>
      <c r="WQR76" s="1"/>
      <c r="WQS76" s="1"/>
      <c r="WQT76" s="1"/>
      <c r="WQU76" s="1"/>
      <c r="WQV76" s="1"/>
      <c r="WQW76" s="1"/>
      <c r="WQX76" s="1"/>
      <c r="WQY76" s="1"/>
      <c r="WQZ76" s="1"/>
      <c r="WRA76" s="1"/>
      <c r="WRB76" s="1"/>
      <c r="WRC76" s="1"/>
      <c r="WRD76" s="1"/>
      <c r="WRE76" s="1"/>
      <c r="WRF76" s="1"/>
      <c r="WRG76" s="1"/>
      <c r="WRH76" s="1"/>
      <c r="WRI76" s="1"/>
      <c r="WRJ76" s="1"/>
      <c r="WRK76" s="1"/>
      <c r="WRL76" s="1"/>
      <c r="WRM76" s="1"/>
      <c r="WRN76" s="1"/>
      <c r="WRO76" s="1"/>
      <c r="WRP76" s="1"/>
      <c r="WRQ76" s="1"/>
      <c r="WRR76" s="1"/>
      <c r="WRS76" s="1"/>
      <c r="WRT76" s="1"/>
      <c r="WRU76" s="1"/>
      <c r="WRV76" s="1"/>
      <c r="WRW76" s="1"/>
      <c r="WRX76" s="1"/>
      <c r="WRY76" s="1"/>
      <c r="WRZ76" s="1"/>
      <c r="WSA76" s="1"/>
      <c r="WSB76" s="1"/>
      <c r="WSC76" s="1"/>
      <c r="WSD76" s="1"/>
      <c r="WSE76" s="1"/>
      <c r="WSF76" s="1"/>
      <c r="WSG76" s="1"/>
      <c r="WSH76" s="1"/>
      <c r="WSI76" s="1"/>
      <c r="WSJ76" s="1"/>
      <c r="WSK76" s="1"/>
      <c r="WSL76" s="1"/>
      <c r="WSM76" s="1"/>
      <c r="WSN76" s="1"/>
      <c r="WSO76" s="1"/>
      <c r="WSP76" s="1"/>
      <c r="WSQ76" s="1"/>
      <c r="WSR76" s="1"/>
      <c r="WSS76" s="1"/>
      <c r="WST76" s="1"/>
      <c r="WSU76" s="1"/>
      <c r="WSV76" s="1"/>
      <c r="WSW76" s="1"/>
      <c r="WSX76" s="1"/>
      <c r="WSY76" s="1"/>
      <c r="WSZ76" s="1"/>
      <c r="WTA76" s="1"/>
      <c r="WTB76" s="1"/>
      <c r="WTC76" s="1"/>
      <c r="WTD76" s="1"/>
      <c r="WTE76" s="1"/>
      <c r="WTF76" s="1"/>
      <c r="WTG76" s="1"/>
      <c r="WTH76" s="1"/>
      <c r="WTI76" s="1"/>
      <c r="WTJ76" s="1"/>
      <c r="WTK76" s="1"/>
      <c r="WTL76" s="1"/>
      <c r="WTM76" s="1"/>
      <c r="WTN76" s="1"/>
      <c r="WTO76" s="1"/>
      <c r="WTP76" s="1"/>
      <c r="WTQ76" s="1"/>
      <c r="WTR76" s="1"/>
      <c r="WTS76" s="1"/>
      <c r="WTT76" s="1"/>
      <c r="WTU76" s="1"/>
      <c r="WTV76" s="1"/>
      <c r="WTW76" s="1"/>
      <c r="WTX76" s="1"/>
      <c r="WTY76" s="1"/>
      <c r="WTZ76" s="1"/>
      <c r="WUA76" s="1"/>
      <c r="WUB76" s="1"/>
      <c r="WUC76" s="1"/>
      <c r="WUD76" s="1"/>
      <c r="WUE76" s="1"/>
      <c r="WUF76" s="1"/>
      <c r="WUG76" s="1"/>
      <c r="WUH76" s="1"/>
      <c r="WUI76" s="1"/>
      <c r="WUJ76" s="1"/>
      <c r="WUK76" s="1"/>
      <c r="WUL76" s="1"/>
      <c r="WUM76" s="1"/>
      <c r="WUN76" s="1"/>
      <c r="WUO76" s="1"/>
      <c r="WUP76" s="1"/>
      <c r="WUQ76" s="1"/>
      <c r="WUR76" s="1"/>
      <c r="WUS76" s="1"/>
      <c r="WUT76" s="1"/>
      <c r="WUU76" s="1"/>
      <c r="WUV76" s="1"/>
      <c r="WUW76" s="1"/>
      <c r="WUX76" s="1"/>
      <c r="WUY76" s="1"/>
      <c r="WUZ76" s="1"/>
      <c r="WVA76" s="1"/>
      <c r="WVB76" s="1"/>
      <c r="WVC76" s="1"/>
      <c r="WVD76" s="1"/>
      <c r="WVE76" s="1"/>
      <c r="WVF76" s="1"/>
      <c r="WVG76" s="1"/>
      <c r="WVH76" s="1"/>
      <c r="WVI76" s="1"/>
      <c r="WVJ76" s="1"/>
      <c r="WVK76" s="1"/>
      <c r="WVL76" s="1"/>
      <c r="WVM76" s="1"/>
      <c r="WVN76" s="1"/>
      <c r="WVO76" s="1"/>
      <c r="WVP76" s="1"/>
      <c r="WVQ76" s="1"/>
      <c r="WVR76" s="1"/>
      <c r="WVS76" s="1"/>
      <c r="WVT76" s="1"/>
      <c r="WVU76" s="1"/>
      <c r="WVV76" s="1"/>
      <c r="WVW76" s="1"/>
      <c r="WVX76" s="1"/>
      <c r="WVY76" s="1"/>
      <c r="WVZ76" s="1"/>
      <c r="WWA76" s="1"/>
      <c r="WWB76" s="1"/>
      <c r="WWC76" s="1"/>
      <c r="WWD76" s="1"/>
      <c r="WWE76" s="1"/>
      <c r="WWF76" s="1"/>
      <c r="WWG76" s="1"/>
      <c r="WWH76" s="1"/>
      <c r="WWI76" s="1"/>
      <c r="WWJ76" s="1"/>
      <c r="WWK76" s="1"/>
      <c r="WWL76" s="1"/>
      <c r="WWM76" s="1"/>
      <c r="WWN76" s="1"/>
      <c r="WWO76" s="1"/>
      <c r="WWP76" s="1"/>
      <c r="WWQ76" s="1"/>
      <c r="WWR76" s="1"/>
      <c r="WWS76" s="1"/>
      <c r="WWT76" s="1"/>
      <c r="WWU76" s="1"/>
      <c r="WWV76" s="1"/>
      <c r="WWW76" s="1"/>
      <c r="WWX76" s="1"/>
      <c r="WWY76" s="1"/>
      <c r="WWZ76" s="1"/>
      <c r="WXA76" s="1"/>
      <c r="WXB76" s="1"/>
      <c r="WXC76" s="1"/>
      <c r="WXD76" s="1"/>
      <c r="WXE76" s="1"/>
      <c r="WXF76" s="1"/>
      <c r="WXG76" s="1"/>
      <c r="WXH76" s="1"/>
      <c r="WXI76" s="1"/>
      <c r="WXJ76" s="1"/>
      <c r="WXK76" s="1"/>
      <c r="WXL76" s="1"/>
      <c r="WXM76" s="1"/>
      <c r="WXN76" s="1"/>
      <c r="WXO76" s="1"/>
      <c r="WXP76" s="1"/>
      <c r="WXQ76" s="1"/>
      <c r="WXR76" s="1"/>
      <c r="WXS76" s="1"/>
      <c r="WXT76" s="1"/>
      <c r="WXU76" s="1"/>
      <c r="WXV76" s="1"/>
      <c r="WXW76" s="1"/>
      <c r="WXX76" s="1"/>
      <c r="WXY76" s="1"/>
      <c r="WXZ76" s="1"/>
      <c r="WYA76" s="1"/>
      <c r="WYB76" s="1"/>
      <c r="WYC76" s="1"/>
      <c r="WYD76" s="1"/>
      <c r="WYE76" s="1"/>
      <c r="WYF76" s="1"/>
      <c r="WYG76" s="1"/>
      <c r="WYH76" s="1"/>
      <c r="WYI76" s="1"/>
      <c r="WYJ76" s="1"/>
      <c r="WYK76" s="1"/>
      <c r="WYL76" s="1"/>
      <c r="WYM76" s="1"/>
      <c r="WYN76" s="1"/>
      <c r="WYO76" s="1"/>
      <c r="WYP76" s="1"/>
      <c r="WYQ76" s="1"/>
      <c r="WYR76" s="1"/>
      <c r="WYS76" s="1"/>
      <c r="WYT76" s="1"/>
      <c r="WYU76" s="1"/>
      <c r="WYV76" s="1"/>
      <c r="WYW76" s="1"/>
      <c r="WYX76" s="1"/>
      <c r="WYY76" s="1"/>
      <c r="WYZ76" s="1"/>
      <c r="WZA76" s="1"/>
      <c r="WZB76" s="1"/>
      <c r="WZC76" s="1"/>
      <c r="WZD76" s="1"/>
      <c r="WZE76" s="1"/>
      <c r="WZF76" s="1"/>
      <c r="WZG76" s="1"/>
      <c r="WZH76" s="1"/>
      <c r="WZI76" s="1"/>
      <c r="WZJ76" s="1"/>
      <c r="WZK76" s="1"/>
      <c r="WZL76" s="1"/>
      <c r="WZM76" s="1"/>
      <c r="WZN76" s="1"/>
      <c r="WZO76" s="1"/>
      <c r="WZP76" s="1"/>
      <c r="WZQ76" s="1"/>
      <c r="WZR76" s="1"/>
      <c r="WZS76" s="1"/>
      <c r="WZT76" s="1"/>
      <c r="WZU76" s="1"/>
      <c r="WZV76" s="1"/>
      <c r="WZW76" s="1"/>
      <c r="WZX76" s="1"/>
      <c r="WZY76" s="1"/>
      <c r="WZZ76" s="1"/>
      <c r="XAA76" s="1"/>
      <c r="XAB76" s="1"/>
      <c r="XAC76" s="1"/>
      <c r="XAD76" s="1"/>
      <c r="XAE76" s="1"/>
      <c r="XAF76" s="1"/>
      <c r="XAG76" s="1"/>
      <c r="XAH76" s="1"/>
      <c r="XAI76" s="1"/>
      <c r="XAJ76" s="1"/>
      <c r="XAK76" s="1"/>
      <c r="XAL76" s="1"/>
      <c r="XAM76" s="1"/>
      <c r="XAN76" s="1"/>
      <c r="XAO76" s="1"/>
      <c r="XAP76" s="1"/>
      <c r="XAQ76" s="1"/>
      <c r="XAR76" s="1"/>
      <c r="XAS76" s="1"/>
      <c r="XAT76" s="1"/>
      <c r="XAU76" s="1"/>
      <c r="XAV76" s="1"/>
      <c r="XAW76" s="1"/>
      <c r="XAX76" s="1"/>
      <c r="XAY76" s="1"/>
      <c r="XAZ76" s="1"/>
      <c r="XBA76" s="1"/>
      <c r="XBB76" s="1"/>
      <c r="XBC76" s="1"/>
      <c r="XBD76" s="1"/>
      <c r="XBE76" s="1"/>
      <c r="XBF76" s="1"/>
      <c r="XBG76" s="1"/>
      <c r="XBH76" s="1"/>
      <c r="XBI76" s="1"/>
      <c r="XBJ76" s="1"/>
      <c r="XBK76" s="1"/>
      <c r="XBL76" s="1"/>
      <c r="XBM76" s="1"/>
      <c r="XBN76" s="1"/>
      <c r="XBO76" s="1"/>
      <c r="XBP76" s="1"/>
      <c r="XBQ76" s="1"/>
      <c r="XBR76" s="1"/>
      <c r="XBS76" s="1"/>
      <c r="XBT76" s="1"/>
      <c r="XBU76" s="1"/>
      <c r="XBV76" s="1"/>
      <c r="XBW76" s="1"/>
      <c r="XBX76" s="1"/>
      <c r="XBY76" s="1"/>
      <c r="XBZ76" s="1"/>
      <c r="XCA76" s="1"/>
      <c r="XCB76" s="1"/>
      <c r="XCC76" s="1"/>
      <c r="XCD76" s="1"/>
      <c r="XCE76" s="1"/>
      <c r="XCF76" s="1"/>
      <c r="XCG76" s="1"/>
      <c r="XCH76" s="1"/>
      <c r="XCI76" s="1"/>
      <c r="XCJ76" s="1"/>
      <c r="XCK76" s="1"/>
      <c r="XCL76" s="1"/>
      <c r="XCM76" s="1"/>
      <c r="XCN76" s="1"/>
      <c r="XCO76" s="1"/>
      <c r="XCP76" s="1"/>
      <c r="XCQ76" s="1"/>
      <c r="XCR76" s="1"/>
      <c r="XCS76" s="1"/>
      <c r="XCT76" s="1"/>
      <c r="XCU76" s="1"/>
      <c r="XCV76" s="1"/>
      <c r="XCW76" s="1"/>
      <c r="XCX76" s="1"/>
      <c r="XCY76" s="1"/>
      <c r="XCZ76" s="1"/>
      <c r="XDA76" s="1"/>
      <c r="XDB76" s="1"/>
      <c r="XDC76" s="1"/>
      <c r="XDD76" s="1"/>
      <c r="XDE76" s="1"/>
      <c r="XDF76" s="1"/>
      <c r="XDG76" s="1"/>
      <c r="XDH76" s="1"/>
      <c r="XDI76" s="1"/>
      <c r="XDJ76" s="1"/>
      <c r="XDK76" s="1"/>
      <c r="XDL76" s="1"/>
      <c r="XDM76" s="1"/>
      <c r="XDN76" s="1"/>
      <c r="XDO76" s="1"/>
      <c r="XDP76" s="1"/>
      <c r="XDQ76" s="1"/>
      <c r="XDR76" s="1"/>
      <c r="XDS76" s="1"/>
      <c r="XDT76" s="1"/>
      <c r="XDU76" s="1"/>
      <c r="XDV76" s="1"/>
      <c r="XDW76" s="1"/>
      <c r="XDX76" s="1"/>
      <c r="XDY76" s="1"/>
      <c r="XDZ76" s="1"/>
      <c r="XEA76" s="1"/>
      <c r="XEB76" s="1"/>
      <c r="XEC76" s="1"/>
      <c r="XED76" s="1"/>
      <c r="XEE76" s="1"/>
      <c r="XEF76" s="1"/>
      <c r="XEG76" s="1"/>
      <c r="XEH76" s="1"/>
      <c r="XEI76" s="1"/>
      <c r="XEJ76" s="1"/>
      <c r="XEK76" s="1"/>
      <c r="XEL76" s="1"/>
      <c r="XEM76" s="1"/>
      <c r="XEN76" s="1"/>
      <c r="XEO76" s="1"/>
      <c r="XEP76" s="1"/>
      <c r="XEQ76" s="1"/>
      <c r="XER76" s="1"/>
      <c r="XES76" s="1"/>
      <c r="XET76" s="1"/>
      <c r="XEU76" s="1"/>
      <c r="XEV76" s="1"/>
      <c r="XEW76" s="1"/>
      <c r="XEX76" s="1"/>
      <c r="XEY76" s="1"/>
      <c r="XEZ76" s="1"/>
      <c r="XFA76" s="1"/>
      <c r="XFB76" s="1"/>
      <c r="XFC76" s="1"/>
      <c r="XFD76" s="1"/>
    </row>
    <row r="77" spans="1:16384" x14ac:dyDescent="0.25">
      <c r="A77" s="33" t="s">
        <v>109</v>
      </c>
      <c r="B77" s="34" t="s">
        <v>110</v>
      </c>
      <c r="C77" s="35"/>
      <c r="D77" s="35"/>
      <c r="E77" s="35"/>
      <c r="F77" s="35"/>
      <c r="G77" s="35"/>
      <c r="H77" s="35"/>
    </row>
    <row r="78" spans="1:16384" x14ac:dyDescent="0.25">
      <c r="A78" s="36">
        <v>1</v>
      </c>
      <c r="B78" s="37" t="s">
        <v>111</v>
      </c>
      <c r="C78" s="35"/>
      <c r="D78" s="35"/>
      <c r="E78" s="35"/>
      <c r="F78" s="35"/>
      <c r="G78" s="35"/>
      <c r="H78" s="35"/>
    </row>
    <row r="79" spans="1:16384" ht="44.25" customHeight="1" x14ac:dyDescent="0.25">
      <c r="A79" s="36" t="s">
        <v>11</v>
      </c>
      <c r="B79" s="37" t="s">
        <v>112</v>
      </c>
      <c r="C79" s="38" t="s">
        <v>113</v>
      </c>
      <c r="D79" s="31">
        <v>150</v>
      </c>
      <c r="E79" s="31">
        <v>150</v>
      </c>
      <c r="F79" s="31">
        <v>150</v>
      </c>
      <c r="G79" s="31">
        <v>150</v>
      </c>
      <c r="H79" s="31">
        <v>150</v>
      </c>
    </row>
    <row r="80" spans="1:16384" ht="29.25" customHeight="1" x14ac:dyDescent="0.25">
      <c r="A80" s="36" t="s">
        <v>13</v>
      </c>
      <c r="B80" s="37" t="s">
        <v>114</v>
      </c>
      <c r="C80" s="38" t="s">
        <v>115</v>
      </c>
      <c r="D80" s="31">
        <v>0.51</v>
      </c>
      <c r="E80" s="31">
        <v>0.51</v>
      </c>
      <c r="F80" s="31">
        <v>0.52</v>
      </c>
      <c r="G80" s="31">
        <v>0.52</v>
      </c>
      <c r="H80" s="31">
        <v>0.53</v>
      </c>
    </row>
    <row r="81" spans="1:8" ht="31.5" x14ac:dyDescent="0.25">
      <c r="A81" s="36" t="s">
        <v>116</v>
      </c>
      <c r="B81" s="37" t="s">
        <v>117</v>
      </c>
      <c r="C81" s="38" t="s">
        <v>115</v>
      </c>
      <c r="D81" s="31">
        <v>0.25</v>
      </c>
      <c r="E81" s="31">
        <v>0.25</v>
      </c>
      <c r="F81" s="31">
        <v>0.26</v>
      </c>
      <c r="G81" s="31">
        <v>0.26</v>
      </c>
      <c r="H81" s="31">
        <v>0.26</v>
      </c>
    </row>
    <row r="82" spans="1:8" ht="31.5" x14ac:dyDescent="0.25">
      <c r="A82" s="36" t="s">
        <v>118</v>
      </c>
      <c r="B82" s="37" t="s">
        <v>119</v>
      </c>
      <c r="C82" s="38" t="s">
        <v>120</v>
      </c>
      <c r="D82" s="31">
        <v>0.18</v>
      </c>
      <c r="E82" s="31">
        <v>0.18</v>
      </c>
      <c r="F82" s="31">
        <v>0.18</v>
      </c>
      <c r="G82" s="31">
        <v>0.18</v>
      </c>
      <c r="H82" s="31">
        <v>0.18</v>
      </c>
    </row>
    <row r="83" spans="1:8" x14ac:dyDescent="0.25">
      <c r="A83" s="39" t="s">
        <v>121</v>
      </c>
      <c r="B83" s="34" t="s">
        <v>122</v>
      </c>
      <c r="C83" s="40"/>
      <c r="D83" s="37"/>
      <c r="E83" s="37"/>
      <c r="F83" s="37"/>
      <c r="G83" s="37"/>
      <c r="H83" s="37"/>
    </row>
    <row r="84" spans="1:8" ht="29.25" customHeight="1" x14ac:dyDescent="0.25">
      <c r="A84" s="41">
        <v>1</v>
      </c>
      <c r="B84" s="11" t="s">
        <v>123</v>
      </c>
      <c r="C84" s="40" t="s">
        <v>103</v>
      </c>
      <c r="D84" s="40">
        <v>1</v>
      </c>
      <c r="E84" s="40">
        <v>1</v>
      </c>
      <c r="F84" s="40">
        <v>1</v>
      </c>
      <c r="G84" s="40">
        <v>2</v>
      </c>
      <c r="H84" s="40">
        <v>2</v>
      </c>
    </row>
    <row r="85" spans="1:8" ht="21" customHeight="1" x14ac:dyDescent="0.25">
      <c r="A85" s="41">
        <v>2</v>
      </c>
      <c r="B85" s="11" t="s">
        <v>124</v>
      </c>
      <c r="C85" s="40" t="s">
        <v>103</v>
      </c>
      <c r="D85" s="40">
        <v>1</v>
      </c>
      <c r="E85" s="40">
        <v>1</v>
      </c>
      <c r="F85" s="40">
        <v>1</v>
      </c>
      <c r="G85" s="40">
        <v>2</v>
      </c>
      <c r="H85" s="40">
        <v>2</v>
      </c>
    </row>
  </sheetData>
  <mergeCells count="29">
    <mergeCell ref="A29:A30"/>
    <mergeCell ref="B29:B30"/>
    <mergeCell ref="A1:H1"/>
    <mergeCell ref="A2:H2"/>
    <mergeCell ref="A4:A5"/>
    <mergeCell ref="B4:B5"/>
    <mergeCell ref="C4:C5"/>
    <mergeCell ref="F4:H4"/>
    <mergeCell ref="A24:A25"/>
    <mergeCell ref="B24:B25"/>
    <mergeCell ref="B26:H26"/>
    <mergeCell ref="A27:A28"/>
    <mergeCell ref="B27:B28"/>
    <mergeCell ref="H32:H33"/>
    <mergeCell ref="A43:A44"/>
    <mergeCell ref="B43:B44"/>
    <mergeCell ref="A45:A46"/>
    <mergeCell ref="B45:B46"/>
    <mergeCell ref="A31:A33"/>
    <mergeCell ref="B31:B33"/>
    <mergeCell ref="C32:C33"/>
    <mergeCell ref="D32:D33"/>
    <mergeCell ref="E32:E33"/>
    <mergeCell ref="F32:F33"/>
    <mergeCell ref="A56:A57"/>
    <mergeCell ref="B56:B57"/>
    <mergeCell ref="A74:A75"/>
    <mergeCell ref="B74:B75"/>
    <mergeCell ref="G32:G33"/>
  </mergeCells>
  <pageMargins left="0.19685039370078741" right="0.19685039370078741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2025-2027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2024-09-24T08:37:14Z</cp:lastPrinted>
  <dcterms:created xsi:type="dcterms:W3CDTF">2023-09-27T12:44:12Z</dcterms:created>
  <dcterms:modified xsi:type="dcterms:W3CDTF">2024-09-25T08:18:59Z</dcterms:modified>
</cp:coreProperties>
</file>