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M20" i="1" l="1"/>
  <c r="F19" i="1"/>
  <c r="G19" i="1" s="1"/>
  <c r="F18" i="1"/>
  <c r="F17" i="1"/>
  <c r="G17" i="1" s="1"/>
  <c r="F16" i="1"/>
  <c r="G16" i="1" s="1"/>
  <c r="F15" i="1"/>
  <c r="F14" i="1"/>
  <c r="F13" i="1"/>
  <c r="G13" i="1" s="1"/>
  <c r="F12" i="1"/>
  <c r="F11" i="1"/>
  <c r="F10" i="1"/>
  <c r="G10" i="1" s="1"/>
  <c r="F9" i="1"/>
  <c r="F8" i="1"/>
  <c r="G8" i="1" s="1"/>
  <c r="F7" i="1"/>
  <c r="G7" i="1" s="1"/>
  <c r="F6" i="1"/>
  <c r="G9" i="1" l="1"/>
  <c r="H9" i="1" s="1"/>
  <c r="I9" i="1" s="1"/>
  <c r="J9" i="1" s="1"/>
  <c r="K9" i="1" s="1"/>
  <c r="G6" i="1"/>
  <c r="H6" i="1" s="1"/>
  <c r="I6" i="1" s="1"/>
  <c r="J6" i="1" s="1"/>
  <c r="K6" i="1" s="1"/>
  <c r="G14" i="1"/>
  <c r="H14" i="1" s="1"/>
  <c r="G18" i="1"/>
  <c r="H18" i="1" s="1"/>
  <c r="G11" i="1"/>
  <c r="H11" i="1" s="1"/>
  <c r="G15" i="1"/>
  <c r="H15" i="1" s="1"/>
  <c r="I15" i="1" s="1"/>
  <c r="J15" i="1" s="1"/>
  <c r="K15" i="1" s="1"/>
  <c r="G12" i="1"/>
  <c r="H12" i="1" s="1"/>
  <c r="H17" i="1"/>
  <c r="H8" i="1"/>
  <c r="I8" i="1" s="1"/>
  <c r="H10" i="1"/>
  <c r="I10" i="1" s="1"/>
  <c r="H16" i="1"/>
  <c r="I16" i="1" s="1"/>
  <c r="H7" i="1"/>
  <c r="I7" i="1" s="1"/>
  <c r="J7" i="1" s="1"/>
  <c r="K7" i="1" s="1"/>
  <c r="H13" i="1"/>
  <c r="I13" i="1" s="1"/>
  <c r="J13" i="1" s="1"/>
  <c r="K13" i="1" s="1"/>
  <c r="H19" i="1"/>
  <c r="I19" i="1" s="1"/>
  <c r="J19" i="1" s="1"/>
  <c r="K19" i="1" s="1"/>
  <c r="I18" i="1" l="1"/>
  <c r="J18" i="1"/>
  <c r="K18" i="1" s="1"/>
  <c r="I12" i="1"/>
  <c r="J12" i="1"/>
  <c r="K12" i="1" s="1"/>
  <c r="I14" i="1"/>
  <c r="J14" i="1"/>
  <c r="K14" i="1" s="1"/>
  <c r="I11" i="1"/>
  <c r="J11" i="1"/>
  <c r="K11" i="1" s="1"/>
  <c r="L15" i="1"/>
  <c r="L13" i="1"/>
  <c r="J8" i="1"/>
  <c r="K8" i="1" s="1"/>
  <c r="L9" i="1"/>
  <c r="L19" i="1"/>
  <c r="L7" i="1"/>
  <c r="J16" i="1"/>
  <c r="K16" i="1" s="1"/>
  <c r="I17" i="1"/>
  <c r="J17" i="1" s="1"/>
  <c r="K17" i="1" s="1"/>
  <c r="J10" i="1"/>
  <c r="K10" i="1" s="1"/>
  <c r="L18" i="1"/>
  <c r="L14" i="1"/>
  <c r="L6" i="1"/>
  <c r="L11" i="1" l="1"/>
  <c r="L12" i="1"/>
  <c r="L8" i="1"/>
  <c r="L10" i="1"/>
  <c r="L16" i="1"/>
  <c r="L17" i="1"/>
  <c r="L20" i="1" l="1"/>
</calcChain>
</file>

<file path=xl/sharedStrings.xml><?xml version="1.0" encoding="utf-8"?>
<sst xmlns="http://schemas.openxmlformats.org/spreadsheetml/2006/main" count="30" uniqueCount="30">
  <si>
    <t xml:space="preserve">Поселение </t>
  </si>
  <si>
    <t>Громовское СП</t>
  </si>
  <si>
    <t>Запорожское СП</t>
  </si>
  <si>
    <t>Красноозерное СП</t>
  </si>
  <si>
    <t>Кузнечнинское СП</t>
  </si>
  <si>
    <t>Ларионовское СП</t>
  </si>
  <si>
    <t>Мельниковское СП</t>
  </si>
  <si>
    <t>Мичуринское СП</t>
  </si>
  <si>
    <t>Петровское СП</t>
  </si>
  <si>
    <t>Плодовское СП</t>
  </si>
  <si>
    <t>Приозерское ГП</t>
  </si>
  <si>
    <t>Раздольевское СП</t>
  </si>
  <si>
    <t>Ромашкинское СП</t>
  </si>
  <si>
    <t>Севастьяновское СП</t>
  </si>
  <si>
    <t>Сосновское СП</t>
  </si>
  <si>
    <t>ипотека</t>
  </si>
  <si>
    <t>% по кредитам</t>
  </si>
  <si>
    <t>ЖДМ, МС</t>
  </si>
  <si>
    <t>село</t>
  </si>
  <si>
    <t>всего</t>
  </si>
  <si>
    <t xml:space="preserve">Итого </t>
  </si>
  <si>
    <t>РАСЧЕТ МЕЖБЮДЖЕТНЫХ ТРАНСФЕРТОВ НА ПЕРЕДАЧУ ЧАСТИ ПОЛНОМОЧИЙ ПО ОБЕСПЕЧЕНИЮ ЖИЛЬЕМ ГРАЖДАН НА 2019 год</t>
  </si>
  <si>
    <t xml:space="preserve">всего, руб. </t>
  </si>
  <si>
    <t>Количество очередников (семей/человек) по направлениям</t>
  </si>
  <si>
    <t>итого ЗП с начис-лениями, руб.</t>
  </si>
  <si>
    <t>текущие расходы 2%, руб.</t>
  </si>
  <si>
    <t>время на оформле-ние пакета из расчета 1 пакет - 7 часов, час.</t>
  </si>
  <si>
    <t>начис-ления 30,2 %, руб.</t>
  </si>
  <si>
    <t>Сумма МБТ в бюджетах поселений  (Соглаше-ния), руб.</t>
  </si>
  <si>
    <t>ФОТ  ведущего специалиста (214,6 руб/час),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</si>
</sst>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0" fontId="1" fillId="0" borderId="0" xfId="0" applyFont="1" applyBorder="1" applyAlignment="1">
      <alignment horizontal="center"/>
    </xf>
    <xf numFmtId="0" fontId="3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164" fontId="2" fillId="0" borderId="11" xfId="0" applyNumberFormat="1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3" fillId="0" borderId="12" xfId="0" applyFont="1" applyBorder="1"/>
    <xf numFmtId="164" fontId="2" fillId="0" borderId="16" xfId="0" applyNumberFormat="1" applyFont="1" applyBorder="1"/>
    <xf numFmtId="0" fontId="2" fillId="0" borderId="16" xfId="0" applyFont="1" applyBorder="1" applyAlignment="1">
      <alignment horizontal="center"/>
    </xf>
    <xf numFmtId="0" fontId="2" fillId="0" borderId="16" xfId="0" applyFont="1" applyBorder="1"/>
    <xf numFmtId="0" fontId="3" fillId="0" borderId="17" xfId="0" applyFont="1" applyBorder="1"/>
    <xf numFmtId="0" fontId="4" fillId="0" borderId="2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workbookViewId="0">
      <selection activeCell="E3" sqref="E3"/>
    </sheetView>
  </sheetViews>
  <sheetFormatPr defaultRowHeight="15" x14ac:dyDescent="0.25"/>
  <cols>
    <col min="1" max="1" width="18" customWidth="1"/>
    <col min="2" max="2" width="7.28515625" customWidth="1"/>
    <col min="3" max="3" width="10.5703125" customWidth="1"/>
    <col min="4" max="4" width="9.5703125" customWidth="1"/>
    <col min="5" max="5" width="7.140625" customWidth="1"/>
    <col min="6" max="6" width="7" customWidth="1"/>
    <col min="7" max="7" width="9.42578125" customWidth="1"/>
    <col min="8" max="8" width="12.28515625" customWidth="1"/>
    <col min="9" max="9" width="8" customWidth="1"/>
    <col min="11" max="11" width="9" customWidth="1"/>
    <col min="13" max="13" width="10.42578125" customWidth="1"/>
  </cols>
  <sheetData>
    <row r="2" spans="1:13" ht="39.6" customHeight="1" x14ac:dyDescent="0.25">
      <c r="A2" s="22" t="s">
        <v>21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 ht="15.75" thickBo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ht="99" customHeight="1" x14ac:dyDescent="0.25">
      <c r="A4" s="27" t="s">
        <v>0</v>
      </c>
      <c r="B4" s="29" t="s">
        <v>23</v>
      </c>
      <c r="C4" s="30"/>
      <c r="D4" s="30"/>
      <c r="E4" s="30"/>
      <c r="F4" s="31"/>
      <c r="G4" s="32" t="s">
        <v>26</v>
      </c>
      <c r="H4" s="32" t="s">
        <v>29</v>
      </c>
      <c r="I4" s="23" t="s">
        <v>27</v>
      </c>
      <c r="J4" s="23" t="s">
        <v>24</v>
      </c>
      <c r="K4" s="23" t="s">
        <v>25</v>
      </c>
      <c r="L4" s="23" t="s">
        <v>22</v>
      </c>
      <c r="M4" s="25" t="s">
        <v>28</v>
      </c>
    </row>
    <row r="5" spans="1:13" ht="26.25" thickBot="1" x14ac:dyDescent="0.3">
      <c r="A5" s="28"/>
      <c r="B5" s="14" t="s">
        <v>15</v>
      </c>
      <c r="C5" s="15" t="s">
        <v>16</v>
      </c>
      <c r="D5" s="16" t="s">
        <v>17</v>
      </c>
      <c r="E5" s="16" t="s">
        <v>18</v>
      </c>
      <c r="F5" s="16" t="s">
        <v>19</v>
      </c>
      <c r="G5" s="33"/>
      <c r="H5" s="33"/>
      <c r="I5" s="24"/>
      <c r="J5" s="24"/>
      <c r="K5" s="24"/>
      <c r="L5" s="24"/>
      <c r="M5" s="26"/>
    </row>
    <row r="6" spans="1:13" x14ac:dyDescent="0.25">
      <c r="A6" s="9" t="s">
        <v>1</v>
      </c>
      <c r="B6" s="11">
        <v>1</v>
      </c>
      <c r="C6" s="12"/>
      <c r="D6" s="12"/>
      <c r="E6" s="19">
        <v>3</v>
      </c>
      <c r="F6" s="19">
        <f>+B6+C6+D6+E6</f>
        <v>4</v>
      </c>
      <c r="G6" s="20">
        <f>6.5*F6</f>
        <v>26</v>
      </c>
      <c r="H6" s="20">
        <f>214.6*G6</f>
        <v>5579.5999999999995</v>
      </c>
      <c r="I6" s="18">
        <f>+H6*0.302</f>
        <v>1685.0391999999997</v>
      </c>
      <c r="J6" s="18">
        <f>+H6+I6</f>
        <v>7264.6391999999996</v>
      </c>
      <c r="K6" s="18">
        <f>+J6*0.02</f>
        <v>145.29278399999998</v>
      </c>
      <c r="L6" s="18">
        <f>+J6+K6</f>
        <v>7409.9319839999998</v>
      </c>
      <c r="M6" s="21">
        <v>7400</v>
      </c>
    </row>
    <row r="7" spans="1:13" x14ac:dyDescent="0.25">
      <c r="A7" s="9" t="s">
        <v>2</v>
      </c>
      <c r="B7" s="13"/>
      <c r="C7" s="2">
        <v>12</v>
      </c>
      <c r="D7" s="2">
        <v>1</v>
      </c>
      <c r="E7" s="2">
        <v>1</v>
      </c>
      <c r="F7" s="2">
        <f t="shared" ref="F7:F19" si="0">+B7+C7+D7+E7</f>
        <v>14</v>
      </c>
      <c r="G7" s="1">
        <f t="shared" ref="G7:G19" si="1">6.5*F7</f>
        <v>91</v>
      </c>
      <c r="H7" s="1">
        <f t="shared" ref="H7:H19" si="2">214.6*G7</f>
        <v>19528.599999999999</v>
      </c>
      <c r="I7" s="3">
        <f t="shared" ref="I7:I19" si="3">+H7*0.302</f>
        <v>5897.6371999999992</v>
      </c>
      <c r="J7" s="3">
        <f t="shared" ref="J7:J19" si="4">+H7+I7</f>
        <v>25426.237199999996</v>
      </c>
      <c r="K7" s="3">
        <f t="shared" ref="K7:K19" si="5">+J7*0.02</f>
        <v>508.52474399999994</v>
      </c>
      <c r="L7" s="3">
        <f t="shared" ref="L7:L19" si="6">+J7+K7</f>
        <v>25934.761943999994</v>
      </c>
      <c r="M7" s="5">
        <v>25900</v>
      </c>
    </row>
    <row r="8" spans="1:13" x14ac:dyDescent="0.25">
      <c r="A8" s="9" t="s">
        <v>3</v>
      </c>
      <c r="B8" s="13"/>
      <c r="C8" s="2">
        <v>3</v>
      </c>
      <c r="D8" s="2"/>
      <c r="E8" s="2">
        <v>7</v>
      </c>
      <c r="F8" s="2">
        <f t="shared" si="0"/>
        <v>10</v>
      </c>
      <c r="G8" s="1">
        <f t="shared" si="1"/>
        <v>65</v>
      </c>
      <c r="H8" s="1">
        <f t="shared" si="2"/>
        <v>13949</v>
      </c>
      <c r="I8" s="3">
        <f t="shared" si="3"/>
        <v>4212.598</v>
      </c>
      <c r="J8" s="3">
        <f t="shared" si="4"/>
        <v>18161.597999999998</v>
      </c>
      <c r="K8" s="3">
        <f t="shared" si="5"/>
        <v>363.23195999999996</v>
      </c>
      <c r="L8" s="3">
        <f t="shared" si="6"/>
        <v>18524.829959999999</v>
      </c>
      <c r="M8" s="5">
        <v>18500</v>
      </c>
    </row>
    <row r="9" spans="1:13" x14ac:dyDescent="0.25">
      <c r="A9" s="9" t="s">
        <v>4</v>
      </c>
      <c r="B9" s="13"/>
      <c r="C9" s="2">
        <v>1</v>
      </c>
      <c r="D9" s="2">
        <v>2</v>
      </c>
      <c r="E9" s="2"/>
      <c r="F9" s="2">
        <f t="shared" si="0"/>
        <v>3</v>
      </c>
      <c r="G9" s="1">
        <f t="shared" si="1"/>
        <v>19.5</v>
      </c>
      <c r="H9" s="1">
        <f t="shared" si="2"/>
        <v>4184.7</v>
      </c>
      <c r="I9" s="3">
        <f t="shared" si="3"/>
        <v>1263.7793999999999</v>
      </c>
      <c r="J9" s="3">
        <f t="shared" si="4"/>
        <v>5448.4794000000002</v>
      </c>
      <c r="K9" s="3">
        <f t="shared" si="5"/>
        <v>108.969588</v>
      </c>
      <c r="L9" s="3">
        <f t="shared" si="6"/>
        <v>5557.4489880000001</v>
      </c>
      <c r="M9" s="5">
        <v>5500</v>
      </c>
    </row>
    <row r="10" spans="1:13" x14ac:dyDescent="0.25">
      <c r="A10" s="9" t="s">
        <v>5</v>
      </c>
      <c r="B10" s="13">
        <v>2</v>
      </c>
      <c r="C10" s="2">
        <v>2</v>
      </c>
      <c r="D10" s="2">
        <v>9</v>
      </c>
      <c r="E10" s="2">
        <v>1</v>
      </c>
      <c r="F10" s="2">
        <f t="shared" si="0"/>
        <v>14</v>
      </c>
      <c r="G10" s="1">
        <f t="shared" si="1"/>
        <v>91</v>
      </c>
      <c r="H10" s="1">
        <f t="shared" si="2"/>
        <v>19528.599999999999</v>
      </c>
      <c r="I10" s="3">
        <f t="shared" si="3"/>
        <v>5897.6371999999992</v>
      </c>
      <c r="J10" s="3">
        <f t="shared" si="4"/>
        <v>25426.237199999996</v>
      </c>
      <c r="K10" s="3">
        <f t="shared" si="5"/>
        <v>508.52474399999994</v>
      </c>
      <c r="L10" s="3">
        <f t="shared" si="6"/>
        <v>25934.761943999994</v>
      </c>
      <c r="M10" s="5">
        <v>25900</v>
      </c>
    </row>
    <row r="11" spans="1:13" x14ac:dyDescent="0.25">
      <c r="A11" s="9" t="s">
        <v>6</v>
      </c>
      <c r="B11" s="13"/>
      <c r="C11" s="2"/>
      <c r="D11" s="2">
        <v>13</v>
      </c>
      <c r="E11" s="2"/>
      <c r="F11" s="2">
        <f t="shared" si="0"/>
        <v>13</v>
      </c>
      <c r="G11" s="1">
        <f t="shared" si="1"/>
        <v>84.5</v>
      </c>
      <c r="H11" s="1">
        <f t="shared" si="2"/>
        <v>18133.7</v>
      </c>
      <c r="I11" s="3">
        <f t="shared" si="3"/>
        <v>5476.3774000000003</v>
      </c>
      <c r="J11" s="3">
        <f t="shared" si="4"/>
        <v>23610.077400000002</v>
      </c>
      <c r="K11" s="3">
        <f t="shared" si="5"/>
        <v>472.20154800000006</v>
      </c>
      <c r="L11" s="3">
        <f t="shared" si="6"/>
        <v>24082.278948000003</v>
      </c>
      <c r="M11" s="5">
        <v>24000</v>
      </c>
    </row>
    <row r="12" spans="1:13" x14ac:dyDescent="0.25">
      <c r="A12" s="9" t="s">
        <v>7</v>
      </c>
      <c r="B12" s="13">
        <v>1</v>
      </c>
      <c r="C12" s="2"/>
      <c r="D12" s="2"/>
      <c r="E12" s="2"/>
      <c r="F12" s="2">
        <f t="shared" si="0"/>
        <v>1</v>
      </c>
      <c r="G12" s="1">
        <f t="shared" si="1"/>
        <v>6.5</v>
      </c>
      <c r="H12" s="1">
        <f t="shared" si="2"/>
        <v>1394.8999999999999</v>
      </c>
      <c r="I12" s="3">
        <f t="shared" si="3"/>
        <v>421.25979999999993</v>
      </c>
      <c r="J12" s="3">
        <f t="shared" si="4"/>
        <v>1816.1597999999999</v>
      </c>
      <c r="K12" s="3">
        <f t="shared" si="5"/>
        <v>36.323195999999996</v>
      </c>
      <c r="L12" s="3">
        <f t="shared" si="6"/>
        <v>1852.482996</v>
      </c>
      <c r="M12" s="5">
        <v>1800</v>
      </c>
    </row>
    <row r="13" spans="1:13" x14ac:dyDescent="0.25">
      <c r="A13" s="9" t="s">
        <v>8</v>
      </c>
      <c r="B13" s="13">
        <v>1</v>
      </c>
      <c r="C13" s="2">
        <v>7</v>
      </c>
      <c r="D13" s="2">
        <v>7</v>
      </c>
      <c r="E13" s="2">
        <v>9</v>
      </c>
      <c r="F13" s="2">
        <f t="shared" si="0"/>
        <v>24</v>
      </c>
      <c r="G13" s="1">
        <f t="shared" si="1"/>
        <v>156</v>
      </c>
      <c r="H13" s="1">
        <f t="shared" si="2"/>
        <v>33477.599999999999</v>
      </c>
      <c r="I13" s="3">
        <f t="shared" si="3"/>
        <v>10110.235199999999</v>
      </c>
      <c r="J13" s="3">
        <f t="shared" si="4"/>
        <v>43587.835200000001</v>
      </c>
      <c r="K13" s="3">
        <f t="shared" si="5"/>
        <v>871.75670400000001</v>
      </c>
      <c r="L13" s="3">
        <f t="shared" si="6"/>
        <v>44459.591904000001</v>
      </c>
      <c r="M13" s="5">
        <v>44400</v>
      </c>
    </row>
    <row r="14" spans="1:13" x14ac:dyDescent="0.25">
      <c r="A14" s="9" t="s">
        <v>9</v>
      </c>
      <c r="B14" s="13">
        <v>1</v>
      </c>
      <c r="C14" s="2">
        <v>4</v>
      </c>
      <c r="D14" s="2">
        <v>4</v>
      </c>
      <c r="E14" s="2"/>
      <c r="F14" s="2">
        <f t="shared" si="0"/>
        <v>9</v>
      </c>
      <c r="G14" s="1">
        <f t="shared" si="1"/>
        <v>58.5</v>
      </c>
      <c r="H14" s="1">
        <f t="shared" si="2"/>
        <v>12554.1</v>
      </c>
      <c r="I14" s="3">
        <f t="shared" si="3"/>
        <v>3791.3382000000001</v>
      </c>
      <c r="J14" s="3">
        <f t="shared" si="4"/>
        <v>16345.438200000001</v>
      </c>
      <c r="K14" s="3">
        <f t="shared" si="5"/>
        <v>326.90876400000002</v>
      </c>
      <c r="L14" s="3">
        <f t="shared" si="6"/>
        <v>16672.346964</v>
      </c>
      <c r="M14" s="5">
        <v>16600</v>
      </c>
    </row>
    <row r="15" spans="1:13" x14ac:dyDescent="0.25">
      <c r="A15" s="9" t="s">
        <v>10</v>
      </c>
      <c r="B15" s="13"/>
      <c r="C15" s="2"/>
      <c r="D15" s="2"/>
      <c r="E15" s="2"/>
      <c r="F15" s="2">
        <f t="shared" si="0"/>
        <v>0</v>
      </c>
      <c r="G15" s="1">
        <f t="shared" si="1"/>
        <v>0</v>
      </c>
      <c r="H15" s="1">
        <f t="shared" si="2"/>
        <v>0</v>
      </c>
      <c r="I15" s="3">
        <f t="shared" si="3"/>
        <v>0</v>
      </c>
      <c r="J15" s="3">
        <f t="shared" si="4"/>
        <v>0</v>
      </c>
      <c r="K15" s="3">
        <f t="shared" si="5"/>
        <v>0</v>
      </c>
      <c r="L15" s="3">
        <f t="shared" si="6"/>
        <v>0</v>
      </c>
      <c r="M15" s="5">
        <v>0</v>
      </c>
    </row>
    <row r="16" spans="1:13" x14ac:dyDescent="0.25">
      <c r="A16" s="9" t="s">
        <v>11</v>
      </c>
      <c r="B16" s="13"/>
      <c r="C16" s="2">
        <v>1</v>
      </c>
      <c r="D16" s="2">
        <v>3</v>
      </c>
      <c r="E16" s="2">
        <v>7</v>
      </c>
      <c r="F16" s="2">
        <f t="shared" si="0"/>
        <v>11</v>
      </c>
      <c r="G16" s="1">
        <f t="shared" si="1"/>
        <v>71.5</v>
      </c>
      <c r="H16" s="1">
        <f t="shared" si="2"/>
        <v>15343.9</v>
      </c>
      <c r="I16" s="3">
        <f t="shared" si="3"/>
        <v>4633.8577999999998</v>
      </c>
      <c r="J16" s="3">
        <f t="shared" si="4"/>
        <v>19977.757799999999</v>
      </c>
      <c r="K16" s="3">
        <f t="shared" si="5"/>
        <v>399.55515600000001</v>
      </c>
      <c r="L16" s="3">
        <f t="shared" si="6"/>
        <v>20377.312955999998</v>
      </c>
      <c r="M16" s="5">
        <v>20300</v>
      </c>
    </row>
    <row r="17" spans="1:13" x14ac:dyDescent="0.25">
      <c r="A17" s="9" t="s">
        <v>12</v>
      </c>
      <c r="B17" s="13">
        <v>3</v>
      </c>
      <c r="C17" s="2">
        <v>1</v>
      </c>
      <c r="D17" s="2">
        <v>2</v>
      </c>
      <c r="E17" s="2"/>
      <c r="F17" s="2">
        <f t="shared" si="0"/>
        <v>6</v>
      </c>
      <c r="G17" s="1">
        <f t="shared" si="1"/>
        <v>39</v>
      </c>
      <c r="H17" s="1">
        <f t="shared" si="2"/>
        <v>8369.4</v>
      </c>
      <c r="I17" s="3">
        <f t="shared" si="3"/>
        <v>2527.5587999999998</v>
      </c>
      <c r="J17" s="3">
        <f t="shared" si="4"/>
        <v>10896.9588</v>
      </c>
      <c r="K17" s="3">
        <f t="shared" si="5"/>
        <v>217.939176</v>
      </c>
      <c r="L17" s="3">
        <f t="shared" si="6"/>
        <v>11114.897976</v>
      </c>
      <c r="M17" s="5">
        <v>11100</v>
      </c>
    </row>
    <row r="18" spans="1:13" x14ac:dyDescent="0.25">
      <c r="A18" s="9" t="s">
        <v>13</v>
      </c>
      <c r="B18" s="13"/>
      <c r="C18" s="2"/>
      <c r="D18" s="2"/>
      <c r="E18" s="2"/>
      <c r="F18" s="2">
        <f t="shared" si="0"/>
        <v>0</v>
      </c>
      <c r="G18" s="1">
        <f t="shared" si="1"/>
        <v>0</v>
      </c>
      <c r="H18" s="1">
        <f t="shared" si="2"/>
        <v>0</v>
      </c>
      <c r="I18" s="3">
        <f t="shared" si="3"/>
        <v>0</v>
      </c>
      <c r="J18" s="3">
        <f t="shared" si="4"/>
        <v>0</v>
      </c>
      <c r="K18" s="3">
        <f t="shared" si="5"/>
        <v>0</v>
      </c>
      <c r="L18" s="3">
        <f t="shared" si="6"/>
        <v>0</v>
      </c>
      <c r="M18" s="5">
        <v>0</v>
      </c>
    </row>
    <row r="19" spans="1:13" x14ac:dyDescent="0.25">
      <c r="A19" s="9" t="s">
        <v>14</v>
      </c>
      <c r="B19" s="13">
        <v>6</v>
      </c>
      <c r="C19" s="2">
        <v>14</v>
      </c>
      <c r="D19" s="2">
        <v>8</v>
      </c>
      <c r="E19" s="2">
        <v>63</v>
      </c>
      <c r="F19" s="2">
        <f t="shared" si="0"/>
        <v>91</v>
      </c>
      <c r="G19" s="1">
        <f t="shared" si="1"/>
        <v>591.5</v>
      </c>
      <c r="H19" s="1">
        <f t="shared" si="2"/>
        <v>126935.9</v>
      </c>
      <c r="I19" s="3">
        <f t="shared" si="3"/>
        <v>38334.641799999998</v>
      </c>
      <c r="J19" s="3">
        <f t="shared" si="4"/>
        <v>165270.54180000001</v>
      </c>
      <c r="K19" s="3">
        <f t="shared" si="5"/>
        <v>3305.410836</v>
      </c>
      <c r="L19" s="3">
        <f t="shared" si="6"/>
        <v>168575.952636</v>
      </c>
      <c r="M19" s="5">
        <v>168500</v>
      </c>
    </row>
    <row r="20" spans="1:13" ht="15.75" thickBot="1" x14ac:dyDescent="0.3">
      <c r="A20" s="10" t="s">
        <v>20</v>
      </c>
      <c r="B20" s="6"/>
      <c r="C20" s="7"/>
      <c r="D20" s="7"/>
      <c r="E20" s="7"/>
      <c r="F20" s="7"/>
      <c r="G20" s="7"/>
      <c r="H20" s="7"/>
      <c r="I20" s="7"/>
      <c r="J20" s="7"/>
      <c r="K20" s="7"/>
      <c r="L20" s="8">
        <f>+L6+L7+L8+L9+L10+L11+L12+L13+L14+L15+L16+L17+L18+L19</f>
        <v>370496.59920000006</v>
      </c>
      <c r="M20" s="17">
        <f>SUM(M6:M19)</f>
        <v>369900</v>
      </c>
    </row>
  </sheetData>
  <mergeCells count="10">
    <mergeCell ref="A2:M2"/>
    <mergeCell ref="J4:J5"/>
    <mergeCell ref="K4:K5"/>
    <mergeCell ref="L4:L5"/>
    <mergeCell ref="M4:M5"/>
    <mergeCell ref="A4:A5"/>
    <mergeCell ref="B4:F4"/>
    <mergeCell ref="G4:G5"/>
    <mergeCell ref="H4:H5"/>
    <mergeCell ref="I4:I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2018-11-09T11:19:10Z</dcterms:modified>
</cp:coreProperties>
</file>