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045"/>
  </bookViews>
  <sheets>
    <sheet name="форма 2П_действующие" sheetId="20" r:id="rId1"/>
  </sheets>
  <definedNames>
    <definedName name="_ftn1" localSheetId="0">'форма 2П_действующие'!#REF!</definedName>
    <definedName name="_ftn2" localSheetId="0">'форма 2П_действующие'!#REF!</definedName>
    <definedName name="_ftn3" localSheetId="0">'форма 2П_действующие'!#REF!</definedName>
    <definedName name="_ftnref1" localSheetId="0">'форма 2П_действующие'!#REF!</definedName>
    <definedName name="_ftnref2" localSheetId="0">'форма 2П_действующие'!#REF!</definedName>
    <definedName name="_ftnref3" localSheetId="0">'форма 2П_действующие'!#REF!</definedName>
    <definedName name="_Ref346553369" localSheetId="0">'форма 2П_действующие'!#REF!</definedName>
    <definedName name="_xlnm.Print_Titles" localSheetId="0">'форма 2П_действующие'!$4:$5</definedName>
    <definedName name="_xlnm.Print_Area" localSheetId="0">'форма 2П_действующие'!$A$1:$H$75</definedName>
  </definedNames>
  <calcPr calcId="162913"/>
</workbook>
</file>

<file path=xl/calcChain.xml><?xml version="1.0" encoding="utf-8"?>
<calcChain xmlns="http://schemas.openxmlformats.org/spreadsheetml/2006/main">
  <c r="E24" i="20" l="1"/>
  <c r="E16" i="20" l="1"/>
  <c r="F16" i="20"/>
  <c r="G16" i="20"/>
  <c r="H16" i="20"/>
  <c r="D16" i="20"/>
  <c r="E13" i="20"/>
  <c r="F13" i="20"/>
  <c r="G13" i="20"/>
  <c r="H13" i="20"/>
  <c r="D13" i="20"/>
  <c r="F7" i="20" l="1"/>
  <c r="G7" i="20" s="1"/>
  <c r="H7" i="20" s="1"/>
  <c r="H10" i="20" s="1"/>
  <c r="E31" i="20"/>
  <c r="F31" i="20"/>
  <c r="G31" i="20"/>
  <c r="H31" i="20"/>
  <c r="H29" i="20" l="1"/>
  <c r="G29" i="20"/>
  <c r="F29" i="20"/>
  <c r="E29" i="20"/>
  <c r="E66" i="20" l="1"/>
  <c r="H40" i="20"/>
  <c r="G40" i="20"/>
  <c r="F40" i="20"/>
  <c r="E40" i="20"/>
  <c r="D26" i="20"/>
  <c r="E36" i="20"/>
  <c r="E9" i="20" l="1"/>
  <c r="E26" i="20"/>
  <c r="E27" i="20" s="1"/>
  <c r="F26" i="20"/>
  <c r="F9" i="20" l="1"/>
  <c r="F36" i="20"/>
  <c r="E10" i="20"/>
  <c r="E18" i="20" s="1"/>
  <c r="G36" i="20"/>
  <c r="F27" i="20"/>
  <c r="E17" i="20" l="1"/>
  <c r="E19" i="20" s="1"/>
  <c r="E20" i="20"/>
  <c r="G9" i="20"/>
  <c r="F10" i="20"/>
  <c r="H9" i="20" l="1"/>
  <c r="H36" i="20"/>
  <c r="H18" i="20"/>
  <c r="G10" i="20"/>
  <c r="G17" i="20" s="1"/>
  <c r="F20" i="20"/>
  <c r="F17" i="20"/>
  <c r="F18" i="20"/>
  <c r="H26" i="20"/>
  <c r="G26" i="20"/>
  <c r="G27" i="20" s="1"/>
  <c r="H17" i="20" l="1"/>
  <c r="H19" i="20" s="1"/>
  <c r="G18" i="20"/>
  <c r="G19" i="20" s="1"/>
  <c r="G20" i="20"/>
  <c r="H20" i="20"/>
  <c r="F19" i="20"/>
  <c r="H27" i="20"/>
</calcChain>
</file>

<file path=xl/sharedStrings.xml><?xml version="1.0" encoding="utf-8"?>
<sst xmlns="http://schemas.openxmlformats.org/spreadsheetml/2006/main" count="220" uniqueCount="153">
  <si>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</si>
  <si>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</si>
  <si>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</si>
  <si>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</si>
  <si>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</si>
  <si>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</si>
  <si>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</si>
  <si>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</si>
  <si>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</si>
  <si>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</si>
  <si>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</si>
  <si>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</si>
  <si>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</si>
  <si>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</si>
  <si>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</si>
  <si>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</si>
  <si>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% к предыдущему году</t>
  </si>
  <si>
    <t>IV</t>
  </si>
  <si>
    <t>Сельское хозяйство</t>
  </si>
  <si>
    <t>V</t>
  </si>
  <si>
    <t>VI</t>
  </si>
  <si>
    <t>Потребительский рынок</t>
  </si>
  <si>
    <t>VII</t>
  </si>
  <si>
    <t>Инвестиции</t>
  </si>
  <si>
    <t>Строительство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</si>
  <si>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</si>
  <si>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</si>
  <si>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</si>
  <si>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</si>
  <si>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</si>
  <si>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</si>
  <si>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</si>
  <si>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</si>
  <si>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</si>
  <si>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</si>
  <si>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</si>
  <si>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</si>
  <si>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</si>
  <si>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1.3</t>
  </si>
  <si>
    <t>1.4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</si>
  <si>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</si>
  <si>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</si>
  <si>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</si>
  <si>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</si>
  <si>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</si>
  <si>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</si>
  <si>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</si>
  <si>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</si>
  <si>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</si>
  <si>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</si>
  <si>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</si>
  <si>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</si>
  <si>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</si>
  <si>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Миграционный прирост (-убыль)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</si>
  <si>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</si>
  <si>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</si>
  <si>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</si>
  <si>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</si>
  <si>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</si>
  <si>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</si>
  <si>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1</t>
  </si>
  <si>
    <t>9</t>
  </si>
  <si>
    <t>10</t>
  </si>
  <si>
    <t>11</t>
  </si>
  <si>
    <t>12</t>
  </si>
  <si>
    <t xml:space="preserve">Общая площадь жилых помещений, приходящаяся в среднем на одного жителя </t>
  </si>
  <si>
    <t>Рублей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</si>
  <si>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</si>
  <si>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</si>
  <si>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</si>
  <si>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 xml:space="preserve">Оборот розничной торговли </t>
  </si>
  <si>
    <t>в том числе: городское</t>
  </si>
  <si>
    <t xml:space="preserve">                      сельское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</si>
  <si>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</si>
  <si>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</si>
  <si>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</si>
  <si>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человек</t>
  </si>
  <si>
    <t>млн руб.</t>
  </si>
  <si>
    <t>чел. на 1 тыс. чел. населения</t>
  </si>
  <si>
    <t>X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</si>
  <si>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</si>
  <si>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</si>
  <si>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>Инвестиции в основной капитал</t>
  </si>
  <si>
    <t>% к предыдущему году в действующих ценах</t>
  </si>
  <si>
    <t>Естественный прирост ( -убыль)</t>
  </si>
  <si>
    <t>Число прибывших</t>
  </si>
  <si>
    <t>Число убывших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</si>
  <si>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</si>
  <si>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Ввод в действие объектов социально-культурной сферы за счет всех источников финансирования</t>
  </si>
  <si>
    <t>Протяженность автодорог общего пользования местного значения с твердым покрытием (на конец года)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</si>
  <si>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</si>
  <si>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</si>
  <si>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</si>
  <si>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</si>
  <si>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Число индивидуальных предпринимателей (физических лиц, действующих без образования юридического лица)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</si>
  <si>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</si>
  <si>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</si>
  <si>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</si>
  <si>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</si>
  <si>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 xml:space="preserve">учреждениями культурно-досугового типа </t>
  </si>
  <si>
    <t>дошкольными образовательными учреждениями</t>
  </si>
  <si>
    <t>общедоступными библиотеками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</si>
  <si>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</si>
  <si>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</si>
  <si>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</si>
  <si>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</si>
  <si>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тыс. руб.</t>
  </si>
  <si>
    <t>посещений в смену на 1 тыс. населения</t>
  </si>
  <si>
    <t>ед. на 1000 населения</t>
  </si>
  <si>
    <t>мест на 1000 детей в возрасте 1-6 лет</t>
  </si>
  <si>
    <t>Среднесписочная численность работников организаций в целом по муниципальному образованию</t>
  </si>
  <si>
    <t>КУЗНЕЧНИНСКОЕ ГОРОДСКОЕ ПОСЕЛЕНИЕ</t>
  </si>
  <si>
    <t>2027                                Базовый/                         Консервативный</t>
  </si>
  <si>
    <t>2028                                Базовый/                         Консервативный</t>
  </si>
  <si>
    <t>102,8/102,2</t>
  </si>
  <si>
    <t>149077/147462</t>
  </si>
  <si>
    <t>150717/148200</t>
  </si>
  <si>
    <t>101,3/100,8</t>
  </si>
  <si>
    <t>101,2/100,6</t>
  </si>
  <si>
    <t>101,1/100,5</t>
  </si>
  <si>
    <t>101,3/100,2</t>
  </si>
  <si>
    <t>101,2/99,2</t>
  </si>
  <si>
    <t>101,2/99,5</t>
  </si>
  <si>
    <t>71325/69741</t>
  </si>
  <si>
    <t>72180/70812</t>
  </si>
  <si>
    <t>105,7/104,8</t>
  </si>
  <si>
    <t>104,4/103,9</t>
  </si>
  <si>
    <t>104,3/103,5</t>
  </si>
  <si>
    <t>105,7/104,6</t>
  </si>
  <si>
    <t>103,4/103,1</t>
  </si>
  <si>
    <t>103,0/102,9</t>
  </si>
  <si>
    <t>Основные показатели прогноза социально-экономического развития муниципального образования Ленинградской области на 2027-2029 годы</t>
  </si>
  <si>
    <t>2029                                Базовый/                         Консервативный</t>
  </si>
  <si>
    <t>0,10/0,12</t>
  </si>
  <si>
    <t>0,09/0,11</t>
  </si>
  <si>
    <t>0,08/0,10</t>
  </si>
  <si>
    <t>4802879/4369360</t>
  </si>
  <si>
    <t>105,3/102,7</t>
  </si>
  <si>
    <t>4565758/4450582</t>
  </si>
  <si>
    <t>102,3/101,7</t>
  </si>
  <si>
    <t>4693599/4625818</t>
  </si>
  <si>
    <t>100239/99386</t>
  </si>
  <si>
    <t>104649/103262</t>
  </si>
  <si>
    <t>109148/106876</t>
  </si>
  <si>
    <t>152374/148941</t>
  </si>
  <si>
    <t>73046/710312</t>
  </si>
  <si>
    <t>1060/1050</t>
  </si>
  <si>
    <t>62485/61422</t>
  </si>
  <si>
    <t>66109/63879</t>
  </si>
  <si>
    <t>69943/66434</t>
  </si>
  <si>
    <t>794,8/781,3</t>
  </si>
  <si>
    <t>840,9/789,5</t>
  </si>
  <si>
    <t>889,7/845,0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</si>
</sst>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164" fontId="3" fillId="0" borderId="0"/>
    <xf numFmtId="0" fontId="2" fillId="0" borderId="0"/>
    <xf numFmtId="164" fontId="3" fillId="0" borderId="0"/>
  </cellStyleXfs>
  <cellXfs count="78">
    <xf numFmtId="0" fontId="0" fillId="0" borderId="0" xfId="0"/>
    <xf numFmtId="0" fontId="6" fillId="0" borderId="0" xfId="0" applyFont="1"/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6" fillId="2" borderId="0" xfId="0" applyFont="1" applyFill="1"/>
    <xf numFmtId="49" fontId="9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49" fontId="6" fillId="0" borderId="1" xfId="0" applyNumberFormat="1" applyFont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100" xfId="4"/>
    <cellStyle name="Обычный 2" xfId="1"/>
    <cellStyle name="Обычный 25 2" xfId="3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5"/>
  <sheetViews>
    <sheetView tabSelected="1" showWhiteSpace="0" topLeftCell="A58" zoomScaleNormal="100" zoomScaleSheetLayoutView="120" zoomScalePageLayoutView="120" workbookViewId="0">
      <selection activeCell="K66" sqref="K66"/>
    </sheetView>
  </sheetViews>
  <sheetFormatPr defaultColWidth="9.140625" defaultRowHeight="15.75" x14ac:dyDescent="0.25"/>
  <cols>
    <col min="1" max="1" width="7.42578125" style="11" customWidth="1"/>
    <col min="2" max="2" width="52.85546875" style="25" customWidth="1"/>
    <col min="3" max="3" width="16.42578125" style="14" customWidth="1"/>
    <col min="4" max="4" width="12.5703125" style="14" customWidth="1"/>
    <col min="5" max="5" width="12.85546875" style="14" customWidth="1"/>
    <col min="6" max="6" width="18.42578125" style="14" customWidth="1"/>
    <col min="7" max="7" width="18.28515625" style="14" customWidth="1"/>
    <col min="8" max="8" width="18.5703125" style="14" customWidth="1"/>
    <col min="9" max="16384" width="9.140625" style="1"/>
  </cols>
  <sheetData>
    <row r="1" spans="1:8" ht="18.75" x14ac:dyDescent="0.25">
      <c r="A1" s="47" t="s">
        <v>111</v>
      </c>
      <c r="B1" s="47"/>
      <c r="C1" s="47"/>
      <c r="D1" s="47"/>
      <c r="E1" s="47"/>
      <c r="F1" s="47"/>
      <c r="G1" s="47"/>
      <c r="H1" s="47"/>
    </row>
    <row r="2" spans="1:8" ht="42.75" customHeight="1" x14ac:dyDescent="0.3">
      <c r="A2" s="48" t="s">
        <v>131</v>
      </c>
      <c r="B2" s="49"/>
      <c r="C2" s="49"/>
      <c r="D2" s="49"/>
      <c r="E2" s="49"/>
      <c r="F2" s="49"/>
      <c r="G2" s="49"/>
      <c r="H2" s="49"/>
    </row>
    <row r="3" spans="1:8" s="3" customFormat="1" x14ac:dyDescent="0.25">
      <c r="A3" s="2"/>
      <c r="B3" s="23"/>
      <c r="C3" s="13"/>
      <c r="D3" s="13"/>
      <c r="E3" s="13"/>
      <c r="F3" s="13"/>
      <c r="G3" s="13"/>
      <c r="H3" s="13"/>
    </row>
    <row r="4" spans="1:8" x14ac:dyDescent="0.25">
      <c r="A4" s="50" t="s">
        <v>0</v>
      </c>
      <c r="B4" s="51" t="s">
        <v>1</v>
      </c>
      <c r="C4" s="50" t="s">
        <v>2</v>
      </c>
      <c r="D4" s="15" t="s">
        <v>3</v>
      </c>
      <c r="E4" s="15" t="s">
        <v>55</v>
      </c>
      <c r="F4" s="50" t="s">
        <v>4</v>
      </c>
      <c r="G4" s="52"/>
      <c r="H4" s="52"/>
    </row>
    <row r="5" spans="1:8" ht="47.25" x14ac:dyDescent="0.25">
      <c r="A5" s="50"/>
      <c r="B5" s="51"/>
      <c r="C5" s="50"/>
      <c r="D5" s="4">
        <v>2025</v>
      </c>
      <c r="E5" s="21">
        <v>2026</v>
      </c>
      <c r="F5" s="4" t="s">
        <v>112</v>
      </c>
      <c r="G5" s="4" t="s">
        <v>113</v>
      </c>
      <c r="H5" s="4" t="s">
        <v>132</v>
      </c>
    </row>
    <row r="6" spans="1:8" x14ac:dyDescent="0.25">
      <c r="A6" s="5" t="s">
        <v>5</v>
      </c>
      <c r="B6" s="24" t="s">
        <v>6</v>
      </c>
      <c r="C6" s="6"/>
      <c r="D6" s="6"/>
      <c r="E6" s="6"/>
      <c r="F6" s="6"/>
      <c r="G6" s="6"/>
      <c r="H6" s="6"/>
    </row>
    <row r="7" spans="1:8" x14ac:dyDescent="0.25">
      <c r="A7" s="17">
        <v>1</v>
      </c>
      <c r="B7" s="42" t="s">
        <v>73</v>
      </c>
      <c r="C7" s="38" t="s">
        <v>8</v>
      </c>
      <c r="D7" s="39">
        <v>3828</v>
      </c>
      <c r="E7" s="39">
        <v>3793</v>
      </c>
      <c r="F7" s="39">
        <f t="shared" ref="F7:H7" si="0">E7+E13+E16</f>
        <v>3779</v>
      </c>
      <c r="G7" s="39">
        <f t="shared" si="0"/>
        <v>3764</v>
      </c>
      <c r="H7" s="39">
        <f t="shared" si="0"/>
        <v>3749</v>
      </c>
    </row>
    <row r="8" spans="1:8" x14ac:dyDescent="0.25">
      <c r="A8" s="17" t="s">
        <v>36</v>
      </c>
      <c r="B8" s="42" t="s">
        <v>71</v>
      </c>
      <c r="C8" s="38" t="s">
        <v>8</v>
      </c>
      <c r="D8" s="39">
        <v>3826</v>
      </c>
      <c r="E8" s="39">
        <v>3791</v>
      </c>
      <c r="F8" s="39">
        <v>3794</v>
      </c>
      <c r="G8" s="39">
        <v>3760</v>
      </c>
      <c r="H8" s="39">
        <v>3724</v>
      </c>
    </row>
    <row r="9" spans="1:8" x14ac:dyDescent="0.25">
      <c r="A9" s="17" t="s">
        <v>37</v>
      </c>
      <c r="B9" s="42" t="s">
        <v>72</v>
      </c>
      <c r="C9" s="38" t="s">
        <v>8</v>
      </c>
      <c r="D9" s="39">
        <v>2</v>
      </c>
      <c r="E9" s="39">
        <f>E7-E8</f>
        <v>2</v>
      </c>
      <c r="F9" s="39">
        <f t="shared" ref="F9:H9" si="1">F7-F8</f>
        <v>-15</v>
      </c>
      <c r="G9" s="39">
        <f t="shared" si="1"/>
        <v>4</v>
      </c>
      <c r="H9" s="39">
        <f t="shared" si="1"/>
        <v>25</v>
      </c>
    </row>
    <row r="10" spans="1:8" x14ac:dyDescent="0.25">
      <c r="A10" s="19" t="s">
        <v>42</v>
      </c>
      <c r="B10" s="42" t="s">
        <v>56</v>
      </c>
      <c r="C10" s="38" t="s">
        <v>8</v>
      </c>
      <c r="D10" s="39">
        <v>3899.5</v>
      </c>
      <c r="E10" s="39">
        <f>(E7+F7)/2</f>
        <v>3786</v>
      </c>
      <c r="F10" s="39">
        <f>(F7+G7)/2</f>
        <v>3771.5</v>
      </c>
      <c r="G10" s="39">
        <f>(G7+H7)/2</f>
        <v>3756.5</v>
      </c>
      <c r="H10" s="39">
        <f>(H7+(H7+H13+H16))/2</f>
        <v>3742</v>
      </c>
    </row>
    <row r="11" spans="1:8" x14ac:dyDescent="0.25">
      <c r="A11" s="16" t="s">
        <v>43</v>
      </c>
      <c r="B11" s="42" t="s">
        <v>40</v>
      </c>
      <c r="C11" s="38" t="s">
        <v>8</v>
      </c>
      <c r="D11" s="39">
        <v>21</v>
      </c>
      <c r="E11" s="39">
        <v>18</v>
      </c>
      <c r="F11" s="39">
        <v>20</v>
      </c>
      <c r="G11" s="39">
        <v>21</v>
      </c>
      <c r="H11" s="39">
        <v>22</v>
      </c>
    </row>
    <row r="12" spans="1:8" x14ac:dyDescent="0.25">
      <c r="A12" s="16" t="s">
        <v>44</v>
      </c>
      <c r="B12" s="42" t="s">
        <v>41</v>
      </c>
      <c r="C12" s="38" t="s">
        <v>8</v>
      </c>
      <c r="D12" s="39">
        <v>56</v>
      </c>
      <c r="E12" s="39">
        <v>32</v>
      </c>
      <c r="F12" s="39">
        <v>35</v>
      </c>
      <c r="G12" s="39">
        <v>36</v>
      </c>
      <c r="H12" s="39">
        <v>36</v>
      </c>
    </row>
    <row r="13" spans="1:8" x14ac:dyDescent="0.25">
      <c r="A13" s="22" t="s">
        <v>45</v>
      </c>
      <c r="B13" s="42" t="s">
        <v>84</v>
      </c>
      <c r="C13" s="38" t="s">
        <v>8</v>
      </c>
      <c r="D13" s="39">
        <f>D11-D12</f>
        <v>-35</v>
      </c>
      <c r="E13" s="39">
        <f t="shared" ref="E13:H13" si="2">E11-E12</f>
        <v>-14</v>
      </c>
      <c r="F13" s="39">
        <f t="shared" si="2"/>
        <v>-15</v>
      </c>
      <c r="G13" s="39">
        <f t="shared" si="2"/>
        <v>-15</v>
      </c>
      <c r="H13" s="39">
        <f t="shared" si="2"/>
        <v>-14</v>
      </c>
    </row>
    <row r="14" spans="1:8" x14ac:dyDescent="0.25">
      <c r="A14" s="22" t="s">
        <v>48</v>
      </c>
      <c r="B14" s="42" t="s">
        <v>85</v>
      </c>
      <c r="C14" s="38" t="s">
        <v>8</v>
      </c>
      <c r="D14" s="39"/>
      <c r="E14" s="39"/>
      <c r="F14" s="39"/>
      <c r="G14" s="39"/>
      <c r="H14" s="39"/>
    </row>
    <row r="15" spans="1:8" x14ac:dyDescent="0.25">
      <c r="A15" s="22" t="s">
        <v>49</v>
      </c>
      <c r="B15" s="42" t="s">
        <v>86</v>
      </c>
      <c r="C15" s="38" t="s">
        <v>8</v>
      </c>
      <c r="D15" s="39"/>
      <c r="E15" s="39"/>
      <c r="F15" s="39"/>
      <c r="G15" s="39"/>
      <c r="H15" s="39"/>
    </row>
    <row r="16" spans="1:8" x14ac:dyDescent="0.25">
      <c r="A16" s="22" t="s">
        <v>50</v>
      </c>
      <c r="B16" s="42" t="s">
        <v>53</v>
      </c>
      <c r="C16" s="38" t="s">
        <v>8</v>
      </c>
      <c r="D16" s="39">
        <f>D14-D15</f>
        <v>0</v>
      </c>
      <c r="E16" s="39">
        <f t="shared" ref="E16:H16" si="3">E14-E15</f>
        <v>0</v>
      </c>
      <c r="F16" s="39">
        <f t="shared" si="3"/>
        <v>0</v>
      </c>
      <c r="G16" s="39">
        <f t="shared" si="3"/>
        <v>0</v>
      </c>
      <c r="H16" s="39">
        <f t="shared" si="3"/>
        <v>0</v>
      </c>
    </row>
    <row r="17" spans="1:16384" ht="31.5" x14ac:dyDescent="0.25">
      <c r="A17" s="22" t="s">
        <v>61</v>
      </c>
      <c r="B17" s="42" t="s">
        <v>9</v>
      </c>
      <c r="C17" s="38" t="s">
        <v>78</v>
      </c>
      <c r="D17" s="39">
        <v>5.4</v>
      </c>
      <c r="E17" s="39">
        <f>E11/E10*1000</f>
        <v>4.7543581616481774</v>
      </c>
      <c r="F17" s="39">
        <f>F11/F10*1000</f>
        <v>5.3029298687524857</v>
      </c>
      <c r="G17" s="39">
        <f>G11/G10*1000</f>
        <v>5.5903101291095432</v>
      </c>
      <c r="H17" s="39">
        <f>H11/H10*1000</f>
        <v>5.879208979155532</v>
      </c>
    </row>
    <row r="18" spans="1:16384" ht="31.5" x14ac:dyDescent="0.25">
      <c r="A18" s="22" t="s">
        <v>62</v>
      </c>
      <c r="B18" s="42" t="s">
        <v>10</v>
      </c>
      <c r="C18" s="38" t="s">
        <v>78</v>
      </c>
      <c r="D18" s="39">
        <v>14.4</v>
      </c>
      <c r="E18" s="39">
        <f>E12/E10*1000</f>
        <v>8.4521922873745385</v>
      </c>
      <c r="F18" s="39">
        <f>F12/F10*1000</f>
        <v>9.28012727031685</v>
      </c>
      <c r="G18" s="39">
        <f>G12/G10*1000</f>
        <v>9.5833887927592176</v>
      </c>
      <c r="H18" s="39">
        <f>H12/H10*1000</f>
        <v>9.620523784072688</v>
      </c>
    </row>
    <row r="19" spans="1:16384" ht="31.5" x14ac:dyDescent="0.25">
      <c r="A19" s="22" t="s">
        <v>63</v>
      </c>
      <c r="B19" s="42" t="s">
        <v>11</v>
      </c>
      <c r="C19" s="38" t="s">
        <v>78</v>
      </c>
      <c r="D19" s="39">
        <v>-9</v>
      </c>
      <c r="E19" s="39">
        <f>E17-E18</f>
        <v>-3.6978341257263612</v>
      </c>
      <c r="F19" s="39">
        <f>F17-F18</f>
        <v>-3.9771974015643643</v>
      </c>
      <c r="G19" s="39">
        <f>G17-G18</f>
        <v>-3.9930786636496745</v>
      </c>
      <c r="H19" s="39">
        <f>H17-H18</f>
        <v>-3.7413148049171561</v>
      </c>
    </row>
    <row r="20" spans="1:16384" ht="31.5" x14ac:dyDescent="0.25">
      <c r="A20" s="22" t="s">
        <v>64</v>
      </c>
      <c r="B20" s="42" t="s">
        <v>12</v>
      </c>
      <c r="C20" s="38" t="s">
        <v>78</v>
      </c>
      <c r="D20" s="39">
        <v>0</v>
      </c>
      <c r="E20" s="39">
        <f>E16/E10*1000</f>
        <v>0</v>
      </c>
      <c r="F20" s="39">
        <f>F16/F10*1000</f>
        <v>0</v>
      </c>
      <c r="G20" s="39">
        <f>G16/G10*1000</f>
        <v>0</v>
      </c>
      <c r="H20" s="39">
        <f>H16/H10*1000</f>
        <v>0</v>
      </c>
    </row>
    <row r="21" spans="1:16384" x14ac:dyDescent="0.25">
      <c r="A21" s="9" t="s">
        <v>13</v>
      </c>
      <c r="B21" s="12" t="s">
        <v>15</v>
      </c>
      <c r="C21" s="67"/>
      <c r="D21" s="67"/>
      <c r="E21" s="67"/>
      <c r="F21" s="67"/>
      <c r="G21" s="67"/>
      <c r="H21" s="67"/>
    </row>
    <row r="22" spans="1:16384" ht="45.75" customHeight="1" x14ac:dyDescent="0.25">
      <c r="A22" s="28" t="s">
        <v>60</v>
      </c>
      <c r="B22" s="43" t="s">
        <v>87</v>
      </c>
      <c r="C22" s="33" t="s">
        <v>75</v>
      </c>
      <c r="D22" s="68">
        <v>2</v>
      </c>
      <c r="E22" s="68">
        <v>2</v>
      </c>
      <c r="F22" s="68">
        <v>2</v>
      </c>
      <c r="G22" s="68">
        <v>2</v>
      </c>
      <c r="H22" s="68">
        <v>2</v>
      </c>
    </row>
    <row r="23" spans="1:16384" ht="21" customHeight="1" x14ac:dyDescent="0.25">
      <c r="A23" s="76" t="s">
        <v>42</v>
      </c>
      <c r="B23" s="45" t="s">
        <v>59</v>
      </c>
      <c r="C23" s="38" t="s">
        <v>106</v>
      </c>
      <c r="D23" s="39">
        <v>3675289</v>
      </c>
      <c r="E23" s="39">
        <v>4333576</v>
      </c>
      <c r="F23" s="39" t="s">
        <v>138</v>
      </c>
      <c r="G23" s="39" t="s">
        <v>140</v>
      </c>
      <c r="H23" s="39" t="s">
        <v>136</v>
      </c>
    </row>
    <row r="24" spans="1:16384" ht="47.25" customHeight="1" x14ac:dyDescent="0.25">
      <c r="A24" s="76"/>
      <c r="B24" s="46"/>
      <c r="C24" s="33" t="s">
        <v>83</v>
      </c>
      <c r="D24" s="39">
        <v>103.6</v>
      </c>
      <c r="E24" s="39">
        <f>E23/D23*100</f>
        <v>117.9111629044682</v>
      </c>
      <c r="F24" s="39" t="s">
        <v>137</v>
      </c>
      <c r="G24" s="39" t="s">
        <v>114</v>
      </c>
      <c r="H24" s="39" t="s">
        <v>139</v>
      </c>
    </row>
    <row r="25" spans="1:16384" ht="15" customHeight="1" x14ac:dyDescent="0.25">
      <c r="A25" s="7" t="s">
        <v>14</v>
      </c>
      <c r="B25" s="51" t="s">
        <v>18</v>
      </c>
      <c r="C25" s="51"/>
      <c r="D25" s="51"/>
      <c r="E25" s="51"/>
      <c r="F25" s="51"/>
      <c r="G25" s="51"/>
      <c r="H25" s="51"/>
      <c r="I25" s="8"/>
      <c r="J25" s="8"/>
      <c r="K25" s="8"/>
    </row>
    <row r="26" spans="1:16384" x14ac:dyDescent="0.25">
      <c r="A26" s="55">
        <v>1</v>
      </c>
      <c r="B26" s="58" t="s">
        <v>67</v>
      </c>
      <c r="C26" s="38" t="s">
        <v>106</v>
      </c>
      <c r="D26" s="39">
        <f>D28+D30</f>
        <v>0</v>
      </c>
      <c r="E26" s="39">
        <f>E28+E30</f>
        <v>0</v>
      </c>
      <c r="F26" s="39">
        <f>F28+F30</f>
        <v>0</v>
      </c>
      <c r="G26" s="39">
        <f>G28+G30</f>
        <v>0</v>
      </c>
      <c r="H26" s="39">
        <f>H28+H30</f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G26" s="8"/>
      <c r="WHH26" s="8"/>
      <c r="WHI26" s="8"/>
      <c r="WHJ26" s="8"/>
      <c r="WHK26" s="8"/>
      <c r="WHL26" s="8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H26" s="8"/>
      <c r="WII26" s="8"/>
      <c r="WIJ26" s="8"/>
      <c r="WIK26" s="8"/>
      <c r="WIL26" s="8"/>
      <c r="WIM26" s="8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I26" s="8"/>
      <c r="WJJ26" s="8"/>
      <c r="WJK26" s="8"/>
      <c r="WJL26" s="8"/>
      <c r="WJM26" s="8"/>
      <c r="WJN26" s="8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J26" s="8"/>
      <c r="WKK26" s="8"/>
      <c r="WKL26" s="8"/>
      <c r="WKM26" s="8"/>
      <c r="WKN26" s="8"/>
      <c r="WKO26" s="8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K26" s="8"/>
      <c r="WLL26" s="8"/>
      <c r="WLM26" s="8"/>
      <c r="WLN26" s="8"/>
      <c r="WLO26" s="8"/>
      <c r="WLP26" s="8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L26" s="8"/>
      <c r="WMM26" s="8"/>
      <c r="WMN26" s="8"/>
      <c r="WMO26" s="8"/>
      <c r="WMP26" s="8"/>
      <c r="WMQ26" s="8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M26" s="8"/>
      <c r="WNN26" s="8"/>
      <c r="WNO26" s="8"/>
      <c r="WNP26" s="8"/>
      <c r="WNQ26" s="8"/>
      <c r="WNR26" s="8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N26" s="8"/>
      <c r="WOO26" s="8"/>
      <c r="WOP26" s="8"/>
      <c r="WOQ26" s="8"/>
      <c r="WOR26" s="8"/>
      <c r="WOS26" s="8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O26" s="8"/>
      <c r="WPP26" s="8"/>
      <c r="WPQ26" s="8"/>
      <c r="WPR26" s="8"/>
      <c r="WPS26" s="8"/>
      <c r="WPT26" s="8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P26" s="8"/>
      <c r="WQQ26" s="8"/>
      <c r="WQR26" s="8"/>
      <c r="WQS26" s="8"/>
      <c r="WQT26" s="8"/>
      <c r="WQU26" s="8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Q26" s="8"/>
      <c r="WRR26" s="8"/>
      <c r="WRS26" s="8"/>
      <c r="WRT26" s="8"/>
      <c r="WRU26" s="8"/>
      <c r="WRV26" s="8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R26" s="8"/>
      <c r="WSS26" s="8"/>
      <c r="WST26" s="8"/>
      <c r="WSU26" s="8"/>
      <c r="WSV26" s="8"/>
      <c r="WSW26" s="8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S26" s="8"/>
      <c r="WTT26" s="8"/>
      <c r="WTU26" s="8"/>
      <c r="WTV26" s="8"/>
      <c r="WTW26" s="8"/>
      <c r="WTX26" s="8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T26" s="8"/>
      <c r="WUU26" s="8"/>
      <c r="WUV26" s="8"/>
      <c r="WUW26" s="8"/>
      <c r="WUX26" s="8"/>
      <c r="WUY26" s="8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U26" s="8"/>
      <c r="WVV26" s="8"/>
      <c r="WVW26" s="8"/>
      <c r="WVX26" s="8"/>
      <c r="WVY26" s="8"/>
      <c r="WVZ26" s="8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V26" s="8"/>
      <c r="WWW26" s="8"/>
      <c r="WWX26" s="8"/>
      <c r="WWY26" s="8"/>
      <c r="WWZ26" s="8"/>
      <c r="WXA26" s="8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W26" s="8"/>
      <c r="WXX26" s="8"/>
      <c r="WXY26" s="8"/>
      <c r="WXZ26" s="8"/>
      <c r="WYA26" s="8"/>
      <c r="WYB26" s="8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X26" s="8"/>
      <c r="WYY26" s="8"/>
      <c r="WYZ26" s="8"/>
      <c r="WZA26" s="8"/>
      <c r="WZB26" s="8"/>
      <c r="WZC26" s="8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Y26" s="8"/>
      <c r="WZZ26" s="8"/>
      <c r="XAA26" s="8"/>
      <c r="XAB26" s="8"/>
      <c r="XAC26" s="8"/>
      <c r="XAD26" s="8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AZ26" s="8"/>
      <c r="XBA26" s="8"/>
      <c r="XBB26" s="8"/>
      <c r="XBC26" s="8"/>
      <c r="XBD26" s="8"/>
      <c r="XBE26" s="8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A26" s="8"/>
      <c r="XCB26" s="8"/>
      <c r="XCC26" s="8"/>
      <c r="XCD26" s="8"/>
      <c r="XCE26" s="8"/>
      <c r="XCF26" s="8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B26" s="8"/>
      <c r="XDC26" s="8"/>
      <c r="XDD26" s="8"/>
      <c r="XDE26" s="8"/>
      <c r="XDF26" s="8"/>
      <c r="XDG26" s="8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8"/>
      <c r="XDT26" s="8"/>
      <c r="XDU26" s="8"/>
      <c r="XDV26" s="8"/>
      <c r="XDW26" s="8"/>
      <c r="XDX26" s="8"/>
      <c r="XDY26" s="8"/>
      <c r="XDZ26" s="8"/>
      <c r="XEA26" s="8"/>
      <c r="XEB26" s="8"/>
      <c r="XEC26" s="8"/>
      <c r="XED26" s="8"/>
      <c r="XEE26" s="8"/>
      <c r="XEF26" s="8"/>
      <c r="XEG26" s="8"/>
      <c r="XEH26" s="8"/>
      <c r="XEI26" s="8"/>
      <c r="XEJ26" s="8"/>
      <c r="XEK26" s="8"/>
      <c r="XEL26" s="8"/>
      <c r="XEM26" s="8"/>
      <c r="XEN26" s="8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  <c r="XFC26" s="8"/>
      <c r="XFD26" s="8"/>
    </row>
    <row r="27" spans="1:16384" ht="78.75" x14ac:dyDescent="0.25">
      <c r="A27" s="55"/>
      <c r="B27" s="59"/>
      <c r="C27" s="33" t="s">
        <v>83</v>
      </c>
      <c r="D27" s="39"/>
      <c r="E27" s="39" t="e">
        <f>E26/D26*100</f>
        <v>#DIV/0!</v>
      </c>
      <c r="F27" s="39" t="e">
        <f>F26/E26*100</f>
        <v>#DIV/0!</v>
      </c>
      <c r="G27" s="39" t="e">
        <f>G26/F26*100</f>
        <v>#DIV/0!</v>
      </c>
      <c r="H27" s="39" t="e">
        <f>H26/G26*100</f>
        <v>#DIV/0!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C27" s="8"/>
      <c r="XED27" s="8"/>
      <c r="XEE27" s="8"/>
      <c r="XEF27" s="8"/>
      <c r="XEG27" s="8"/>
      <c r="XEH27" s="8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  <c r="XFC27" s="8"/>
      <c r="XFD27" s="8"/>
    </row>
    <row r="28" spans="1:16384" x14ac:dyDescent="0.25">
      <c r="A28" s="55" t="s">
        <v>36</v>
      </c>
      <c r="B28" s="58" t="s">
        <v>57</v>
      </c>
      <c r="C28" s="38" t="s">
        <v>106</v>
      </c>
      <c r="D28" s="39"/>
      <c r="E28" s="39"/>
      <c r="F28" s="39"/>
      <c r="G28" s="39"/>
      <c r="H28" s="39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  <c r="XAA28" s="8"/>
      <c r="XAB28" s="8"/>
      <c r="XAC28" s="8"/>
      <c r="XAD28" s="8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AZ28" s="8"/>
      <c r="XBA28" s="8"/>
      <c r="XBB28" s="8"/>
      <c r="XBC28" s="8"/>
      <c r="XBD28" s="8"/>
      <c r="XBE28" s="8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A28" s="8"/>
      <c r="XCB28" s="8"/>
      <c r="XCC28" s="8"/>
      <c r="XCD28" s="8"/>
      <c r="XCE28" s="8"/>
      <c r="XCF28" s="8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B28" s="8"/>
      <c r="XDC28" s="8"/>
      <c r="XDD28" s="8"/>
      <c r="XDE28" s="8"/>
      <c r="XDF28" s="8"/>
      <c r="XDG28" s="8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C28" s="8"/>
      <c r="XED28" s="8"/>
      <c r="XEE28" s="8"/>
      <c r="XEF28" s="8"/>
      <c r="XEG28" s="8"/>
      <c r="XEH28" s="8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  <c r="XFC28" s="8"/>
      <c r="XFD28" s="8"/>
    </row>
    <row r="29" spans="1:16384" ht="78.75" x14ac:dyDescent="0.25">
      <c r="A29" s="55"/>
      <c r="B29" s="59"/>
      <c r="C29" s="33" t="s">
        <v>83</v>
      </c>
      <c r="D29" s="39"/>
      <c r="E29" s="39" t="e">
        <f>E28/D28*100</f>
        <v>#DIV/0!</v>
      </c>
      <c r="F29" s="39" t="e">
        <f>F28/E28*100</f>
        <v>#DIV/0!</v>
      </c>
      <c r="G29" s="39" t="e">
        <f>G28/F28*100</f>
        <v>#DIV/0!</v>
      </c>
      <c r="H29" s="39" t="e">
        <f>H28/G28*100</f>
        <v>#DIV/0!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  <c r="XAA29" s="8"/>
      <c r="XAB29" s="8"/>
      <c r="XAC29" s="8"/>
      <c r="XAD29" s="8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AZ29" s="8"/>
      <c r="XBA29" s="8"/>
      <c r="XBB29" s="8"/>
      <c r="XBC29" s="8"/>
      <c r="XBD29" s="8"/>
      <c r="XBE29" s="8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A29" s="8"/>
      <c r="XCB29" s="8"/>
      <c r="XCC29" s="8"/>
      <c r="XCD29" s="8"/>
      <c r="XCE29" s="8"/>
      <c r="XCF29" s="8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B29" s="8"/>
      <c r="XDC29" s="8"/>
      <c r="XDD29" s="8"/>
      <c r="XDE29" s="8"/>
      <c r="XDF29" s="8"/>
      <c r="XDG29" s="8"/>
      <c r="XDH29" s="8"/>
      <c r="XDI29" s="8"/>
      <c r="XDJ29" s="8"/>
      <c r="XDK29" s="8"/>
      <c r="XDL29" s="8"/>
      <c r="XDM29" s="8"/>
      <c r="XDN29" s="8"/>
      <c r="XDO29" s="8"/>
      <c r="XDP29" s="8"/>
      <c r="XDQ29" s="8"/>
      <c r="XDR29" s="8"/>
      <c r="XDS29" s="8"/>
      <c r="XDT29" s="8"/>
      <c r="XDU29" s="8"/>
      <c r="XDV29" s="8"/>
      <c r="XDW29" s="8"/>
      <c r="XDX29" s="8"/>
      <c r="XDY29" s="8"/>
      <c r="XDZ29" s="8"/>
      <c r="XEA29" s="8"/>
      <c r="XEB29" s="8"/>
      <c r="XEC29" s="8"/>
      <c r="XED29" s="8"/>
      <c r="XEE29" s="8"/>
      <c r="XEF29" s="8"/>
      <c r="XEG29" s="8"/>
      <c r="XEH29" s="8"/>
      <c r="XEI29" s="8"/>
      <c r="XEJ29" s="8"/>
      <c r="XEK29" s="8"/>
      <c r="XEL29" s="8"/>
      <c r="XEM29" s="8"/>
      <c r="XEN29" s="8"/>
      <c r="XEO29" s="8"/>
      <c r="XEP29" s="8"/>
      <c r="XEQ29" s="8"/>
      <c r="XER29" s="8"/>
      <c r="XES29" s="8"/>
      <c r="XET29" s="8"/>
      <c r="XEU29" s="8"/>
      <c r="XEV29" s="8"/>
      <c r="XEW29" s="8"/>
      <c r="XEX29" s="8"/>
      <c r="XEY29" s="8"/>
      <c r="XEZ29" s="8"/>
      <c r="XFA29" s="8"/>
      <c r="XFB29" s="8"/>
      <c r="XFC29" s="8"/>
      <c r="XFD29" s="8"/>
    </row>
    <row r="30" spans="1:16384" x14ac:dyDescent="0.25">
      <c r="A30" s="55" t="s">
        <v>37</v>
      </c>
      <c r="B30" s="58" t="s">
        <v>58</v>
      </c>
      <c r="C30" s="38" t="s">
        <v>106</v>
      </c>
      <c r="D30" s="39"/>
      <c r="E30" s="39"/>
      <c r="F30" s="39"/>
      <c r="G30" s="39"/>
      <c r="H30" s="39"/>
    </row>
    <row r="31" spans="1:16384" ht="63" customHeight="1" x14ac:dyDescent="0.25">
      <c r="A31" s="55"/>
      <c r="B31" s="60"/>
      <c r="C31" s="69" t="s">
        <v>83</v>
      </c>
      <c r="D31" s="70"/>
      <c r="E31" s="70" t="e">
        <f>E30/D30*100</f>
        <v>#DIV/0!</v>
      </c>
      <c r="F31" s="70" t="e">
        <f t="shared" ref="F31:H31" si="4">F30/E30*100</f>
        <v>#DIV/0!</v>
      </c>
      <c r="G31" s="70" t="e">
        <f t="shared" si="4"/>
        <v>#DIV/0!</v>
      </c>
      <c r="H31" s="70" t="e">
        <f t="shared" si="4"/>
        <v>#DIV/0!</v>
      </c>
    </row>
    <row r="32" spans="1:16384" x14ac:dyDescent="0.25">
      <c r="A32" s="55"/>
      <c r="B32" s="59"/>
      <c r="C32" s="71"/>
      <c r="D32" s="72"/>
      <c r="E32" s="72"/>
      <c r="F32" s="72"/>
      <c r="G32" s="72"/>
      <c r="H32" s="72"/>
    </row>
    <row r="33" spans="1:8" x14ac:dyDescent="0.25">
      <c r="A33" s="7" t="s">
        <v>17</v>
      </c>
      <c r="B33" s="44" t="s">
        <v>24</v>
      </c>
      <c r="C33" s="73"/>
      <c r="D33" s="73"/>
      <c r="E33" s="73"/>
      <c r="F33" s="73"/>
      <c r="G33" s="73"/>
      <c r="H33" s="73"/>
    </row>
    <row r="34" spans="1:8" ht="31.5" x14ac:dyDescent="0.25">
      <c r="A34" s="16" t="s">
        <v>60</v>
      </c>
      <c r="B34" s="42" t="s">
        <v>46</v>
      </c>
      <c r="C34" s="38" t="s">
        <v>26</v>
      </c>
      <c r="D34" s="39"/>
      <c r="E34" s="39"/>
      <c r="F34" s="39"/>
      <c r="G34" s="39"/>
      <c r="H34" s="39"/>
    </row>
    <row r="35" spans="1:8" ht="31.5" x14ac:dyDescent="0.25">
      <c r="A35" s="26" t="s">
        <v>42</v>
      </c>
      <c r="B35" s="42" t="s">
        <v>88</v>
      </c>
      <c r="C35" s="38" t="s">
        <v>75</v>
      </c>
      <c r="D35" s="39"/>
      <c r="E35" s="39"/>
      <c r="F35" s="39"/>
      <c r="G35" s="39"/>
      <c r="H35" s="39"/>
    </row>
    <row r="36" spans="1:8" ht="47.25" x14ac:dyDescent="0.25">
      <c r="A36" s="16">
        <v>3</v>
      </c>
      <c r="B36" s="42" t="s">
        <v>65</v>
      </c>
      <c r="C36" s="38" t="s">
        <v>27</v>
      </c>
      <c r="D36" s="39"/>
      <c r="E36" s="39">
        <f t="shared" ref="E36:H36" si="5">E34/E7</f>
        <v>0</v>
      </c>
      <c r="F36" s="39">
        <f t="shared" si="5"/>
        <v>0</v>
      </c>
      <c r="G36" s="39">
        <f t="shared" si="5"/>
        <v>0</v>
      </c>
      <c r="H36" s="39">
        <f t="shared" si="5"/>
        <v>0</v>
      </c>
    </row>
    <row r="37" spans="1:8" x14ac:dyDescent="0.25">
      <c r="A37" s="7" t="s">
        <v>19</v>
      </c>
      <c r="B37" s="44" t="s">
        <v>29</v>
      </c>
      <c r="C37" s="73"/>
      <c r="D37" s="73"/>
      <c r="E37" s="73"/>
      <c r="F37" s="73"/>
      <c r="G37" s="73"/>
      <c r="H37" s="73"/>
    </row>
    <row r="38" spans="1:8" ht="31.5" customHeight="1" x14ac:dyDescent="0.25">
      <c r="A38" s="16" t="s">
        <v>60</v>
      </c>
      <c r="B38" s="42" t="s">
        <v>54</v>
      </c>
      <c r="C38" s="38" t="s">
        <v>51</v>
      </c>
      <c r="D38" s="39">
        <v>23.9</v>
      </c>
      <c r="E38" s="39">
        <v>23.9</v>
      </c>
      <c r="F38" s="39">
        <v>23.9</v>
      </c>
      <c r="G38" s="39">
        <v>23.9</v>
      </c>
      <c r="H38" s="39">
        <v>23.9</v>
      </c>
    </row>
    <row r="39" spans="1:8" ht="47.25" x14ac:dyDescent="0.25">
      <c r="A39" s="19" t="s">
        <v>42</v>
      </c>
      <c r="B39" s="42" t="s">
        <v>89</v>
      </c>
      <c r="C39" s="38" t="s">
        <v>51</v>
      </c>
      <c r="D39" s="39">
        <v>8.6</v>
      </c>
      <c r="E39" s="39">
        <v>8.6</v>
      </c>
      <c r="F39" s="39">
        <v>8.6</v>
      </c>
      <c r="G39" s="39">
        <v>8.6</v>
      </c>
      <c r="H39" s="39">
        <v>8.6</v>
      </c>
    </row>
    <row r="40" spans="1:8" ht="78.75" x14ac:dyDescent="0.25">
      <c r="A40" s="19" t="s">
        <v>43</v>
      </c>
      <c r="B40" s="42" t="s">
        <v>105</v>
      </c>
      <c r="C40" s="38" t="s">
        <v>7</v>
      </c>
      <c r="D40" s="39"/>
      <c r="E40" s="39">
        <f>E39/E38*100</f>
        <v>35.98326359832636</v>
      </c>
      <c r="F40" s="39">
        <f>F39/F38*100</f>
        <v>35.98326359832636</v>
      </c>
      <c r="G40" s="39">
        <f>G39/G38*100</f>
        <v>35.98326359832636</v>
      </c>
      <c r="H40" s="39">
        <f>H39/H38*100</f>
        <v>35.98326359832636</v>
      </c>
    </row>
    <row r="41" spans="1:8" x14ac:dyDescent="0.25">
      <c r="A41" s="7" t="s">
        <v>20</v>
      </c>
      <c r="B41" s="44" t="s">
        <v>21</v>
      </c>
      <c r="C41" s="73"/>
      <c r="D41" s="73"/>
      <c r="E41" s="73"/>
      <c r="F41" s="73"/>
      <c r="G41" s="73"/>
      <c r="H41" s="73"/>
    </row>
    <row r="42" spans="1:8" x14ac:dyDescent="0.25">
      <c r="A42" s="56">
        <v>1</v>
      </c>
      <c r="B42" s="57" t="s">
        <v>70</v>
      </c>
      <c r="C42" s="38" t="s">
        <v>106</v>
      </c>
      <c r="D42" s="39">
        <v>145420</v>
      </c>
      <c r="E42" s="39">
        <v>147310</v>
      </c>
      <c r="F42" s="39" t="s">
        <v>115</v>
      </c>
      <c r="G42" s="39" t="s">
        <v>116</v>
      </c>
      <c r="H42" s="39" t="s">
        <v>144</v>
      </c>
    </row>
    <row r="43" spans="1:8" ht="78.75" x14ac:dyDescent="0.25">
      <c r="A43" s="56"/>
      <c r="B43" s="57"/>
      <c r="C43" s="33" t="s">
        <v>83</v>
      </c>
      <c r="D43" s="39">
        <v>101</v>
      </c>
      <c r="E43" s="39">
        <v>101.2</v>
      </c>
      <c r="F43" s="39" t="s">
        <v>117</v>
      </c>
      <c r="G43" s="39" t="s">
        <v>118</v>
      </c>
      <c r="H43" s="39" t="s">
        <v>119</v>
      </c>
    </row>
    <row r="44" spans="1:8" x14ac:dyDescent="0.25">
      <c r="A44" s="61" t="s">
        <v>42</v>
      </c>
      <c r="B44" s="54" t="s">
        <v>47</v>
      </c>
      <c r="C44" s="38" t="s">
        <v>106</v>
      </c>
      <c r="D44" s="39">
        <v>69150</v>
      </c>
      <c r="E44" s="39">
        <v>70048</v>
      </c>
      <c r="F44" s="39" t="s">
        <v>123</v>
      </c>
      <c r="G44" s="39" t="s">
        <v>124</v>
      </c>
      <c r="H44" s="39" t="s">
        <v>145</v>
      </c>
    </row>
    <row r="45" spans="1:8" ht="78.75" x14ac:dyDescent="0.25">
      <c r="A45" s="61"/>
      <c r="B45" s="54"/>
      <c r="C45" s="33" t="s">
        <v>83</v>
      </c>
      <c r="D45" s="39">
        <v>101.5</v>
      </c>
      <c r="E45" s="39">
        <v>101.4</v>
      </c>
      <c r="F45" s="39" t="s">
        <v>120</v>
      </c>
      <c r="G45" s="39" t="s">
        <v>121</v>
      </c>
      <c r="H45" s="39" t="s">
        <v>122</v>
      </c>
    </row>
    <row r="46" spans="1:8" ht="31.5" x14ac:dyDescent="0.25">
      <c r="A46" s="27" t="s">
        <v>43</v>
      </c>
      <c r="B46" s="41" t="s">
        <v>90</v>
      </c>
      <c r="C46" s="33" t="s">
        <v>75</v>
      </c>
      <c r="D46" s="39">
        <v>32</v>
      </c>
      <c r="E46" s="39">
        <v>31</v>
      </c>
      <c r="F46" s="39">
        <v>32</v>
      </c>
      <c r="G46" s="39">
        <v>33</v>
      </c>
      <c r="H46" s="39">
        <v>33</v>
      </c>
    </row>
    <row r="47" spans="1:8" ht="31.5" x14ac:dyDescent="0.25">
      <c r="A47" s="27" t="s">
        <v>44</v>
      </c>
      <c r="B47" s="41" t="s">
        <v>91</v>
      </c>
      <c r="C47" s="33" t="s">
        <v>26</v>
      </c>
      <c r="D47" s="39">
        <v>2060</v>
      </c>
      <c r="E47" s="39">
        <v>2060</v>
      </c>
      <c r="F47" s="39">
        <v>2060</v>
      </c>
      <c r="G47" s="39">
        <v>2100</v>
      </c>
      <c r="H47" s="39">
        <v>2100</v>
      </c>
    </row>
    <row r="48" spans="1:8" ht="31.5" x14ac:dyDescent="0.25">
      <c r="A48" s="27" t="s">
        <v>45</v>
      </c>
      <c r="B48" s="41" t="s">
        <v>92</v>
      </c>
      <c r="C48" s="33" t="s">
        <v>75</v>
      </c>
      <c r="D48" s="39">
        <v>2</v>
      </c>
      <c r="E48" s="39">
        <v>2</v>
      </c>
      <c r="F48" s="39">
        <v>2</v>
      </c>
      <c r="G48" s="39">
        <v>3</v>
      </c>
      <c r="H48" s="39">
        <v>3</v>
      </c>
    </row>
    <row r="49" spans="1:16384" ht="63" customHeight="1" x14ac:dyDescent="0.25">
      <c r="A49" s="27" t="s">
        <v>48</v>
      </c>
      <c r="B49" s="41" t="s">
        <v>93</v>
      </c>
      <c r="C49" s="33" t="s">
        <v>75</v>
      </c>
      <c r="D49" s="39">
        <v>14</v>
      </c>
      <c r="E49" s="39">
        <v>16</v>
      </c>
      <c r="F49" s="39">
        <v>16</v>
      </c>
      <c r="G49" s="39">
        <v>17</v>
      </c>
      <c r="H49" s="39">
        <v>17</v>
      </c>
    </row>
    <row r="50" spans="1:16384" x14ac:dyDescent="0.25">
      <c r="A50" s="7" t="s">
        <v>22</v>
      </c>
      <c r="B50" s="44" t="s">
        <v>80</v>
      </c>
      <c r="C50" s="33"/>
      <c r="D50" s="39"/>
      <c r="E50" s="39"/>
      <c r="F50" s="39"/>
      <c r="G50" s="39"/>
      <c r="H50" s="39"/>
    </row>
    <row r="51" spans="1:16384" ht="31.5" x14ac:dyDescent="0.25">
      <c r="A51" s="18" t="s">
        <v>60</v>
      </c>
      <c r="B51" s="42" t="s">
        <v>74</v>
      </c>
      <c r="C51" s="38" t="s">
        <v>75</v>
      </c>
      <c r="D51" s="39">
        <v>84</v>
      </c>
      <c r="E51" s="39">
        <v>81</v>
      </c>
      <c r="F51" s="39">
        <v>82</v>
      </c>
      <c r="G51" s="39">
        <v>85</v>
      </c>
      <c r="H51" s="39">
        <v>85</v>
      </c>
    </row>
    <row r="52" spans="1:16384" ht="49.5" customHeight="1" x14ac:dyDescent="0.25">
      <c r="A52" s="18" t="s">
        <v>42</v>
      </c>
      <c r="B52" s="42" t="s">
        <v>81</v>
      </c>
      <c r="C52" s="38" t="s">
        <v>76</v>
      </c>
      <c r="D52" s="39">
        <v>302</v>
      </c>
      <c r="E52" s="39">
        <v>302</v>
      </c>
      <c r="F52" s="39">
        <v>310</v>
      </c>
      <c r="G52" s="39">
        <v>315</v>
      </c>
      <c r="H52" s="39">
        <v>315</v>
      </c>
    </row>
    <row r="53" spans="1:16384" ht="47.25" x14ac:dyDescent="0.25">
      <c r="A53" s="18" t="s">
        <v>43</v>
      </c>
      <c r="B53" s="42" t="s">
        <v>94</v>
      </c>
      <c r="C53" s="38" t="s">
        <v>75</v>
      </c>
      <c r="D53" s="39">
        <v>84</v>
      </c>
      <c r="E53" s="39">
        <v>81</v>
      </c>
      <c r="F53" s="39">
        <v>82</v>
      </c>
      <c r="G53" s="39">
        <v>85</v>
      </c>
      <c r="H53" s="39">
        <v>85</v>
      </c>
    </row>
    <row r="54" spans="1:16384" x14ac:dyDescent="0.25">
      <c r="A54" s="10" t="s">
        <v>25</v>
      </c>
      <c r="B54" s="12" t="s">
        <v>23</v>
      </c>
      <c r="C54" s="67"/>
      <c r="D54" s="67"/>
      <c r="E54" s="67"/>
      <c r="F54" s="67"/>
      <c r="G54" s="67"/>
      <c r="H54" s="67"/>
    </row>
    <row r="55" spans="1:16384" x14ac:dyDescent="0.25">
      <c r="A55" s="62">
        <v>1</v>
      </c>
      <c r="B55" s="45" t="s">
        <v>82</v>
      </c>
      <c r="C55" s="38" t="s">
        <v>106</v>
      </c>
      <c r="D55" s="39">
        <v>86987</v>
      </c>
      <c r="E55" s="39">
        <v>94834</v>
      </c>
      <c r="F55" s="39" t="s">
        <v>141</v>
      </c>
      <c r="G55" s="39" t="s">
        <v>142</v>
      </c>
      <c r="H55" s="39" t="s">
        <v>143</v>
      </c>
    </row>
    <row r="56" spans="1:16384" ht="78.75" x14ac:dyDescent="0.25">
      <c r="A56" s="63"/>
      <c r="B56" s="46"/>
      <c r="C56" s="33" t="s">
        <v>83</v>
      </c>
      <c r="D56" s="39">
        <v>108.4</v>
      </c>
      <c r="E56" s="39">
        <v>109</v>
      </c>
      <c r="F56" s="39" t="s">
        <v>125</v>
      </c>
      <c r="G56" s="39" t="s">
        <v>126</v>
      </c>
      <c r="H56" s="39" t="s">
        <v>127</v>
      </c>
    </row>
    <row r="57" spans="1:16384" hidden="1" x14ac:dyDescent="0.25">
      <c r="A57" s="16" t="s">
        <v>44</v>
      </c>
      <c r="B57" s="64" t="s">
        <v>52</v>
      </c>
      <c r="C57" s="65" t="s">
        <v>77</v>
      </c>
      <c r="D57" s="66"/>
      <c r="E57" s="66"/>
      <c r="F57" s="66"/>
      <c r="G57" s="66"/>
      <c r="H57" s="66"/>
    </row>
    <row r="58" spans="1:16384" x14ac:dyDescent="0.25">
      <c r="A58" s="7" t="s">
        <v>28</v>
      </c>
      <c r="B58" s="44" t="s">
        <v>30</v>
      </c>
      <c r="C58" s="73"/>
      <c r="D58" s="73"/>
      <c r="E58" s="73"/>
      <c r="F58" s="73"/>
      <c r="G58" s="73"/>
      <c r="H58" s="73"/>
    </row>
    <row r="59" spans="1:16384" x14ac:dyDescent="0.25">
      <c r="A59" s="16">
        <v>1</v>
      </c>
      <c r="B59" s="42" t="s">
        <v>31</v>
      </c>
      <c r="C59" s="38" t="s">
        <v>8</v>
      </c>
      <c r="D59" s="39">
        <v>1030</v>
      </c>
      <c r="E59" s="39">
        <v>1050</v>
      </c>
      <c r="F59" s="36" t="s">
        <v>146</v>
      </c>
      <c r="G59" s="36" t="s">
        <v>146</v>
      </c>
      <c r="H59" s="36" t="s">
        <v>146</v>
      </c>
    </row>
    <row r="60" spans="1:16384" ht="47.25" x14ac:dyDescent="0.25">
      <c r="A60" s="16" t="s">
        <v>42</v>
      </c>
      <c r="B60" s="42" t="s">
        <v>33</v>
      </c>
      <c r="C60" s="38" t="s">
        <v>8</v>
      </c>
      <c r="D60" s="35">
        <v>3</v>
      </c>
      <c r="E60" s="39">
        <v>1</v>
      </c>
      <c r="F60" s="39">
        <v>2</v>
      </c>
      <c r="G60" s="39">
        <v>2</v>
      </c>
      <c r="H60" s="39">
        <v>2</v>
      </c>
    </row>
    <row r="61" spans="1:16384" ht="31.5" x14ac:dyDescent="0.25">
      <c r="A61" s="16" t="s">
        <v>43</v>
      </c>
      <c r="B61" s="42" t="s">
        <v>32</v>
      </c>
      <c r="C61" s="38" t="s">
        <v>7</v>
      </c>
      <c r="D61" s="35">
        <v>0.15</v>
      </c>
      <c r="E61" s="74">
        <v>0.04</v>
      </c>
      <c r="F61" s="74" t="s">
        <v>133</v>
      </c>
      <c r="G61" s="74" t="s">
        <v>134</v>
      </c>
      <c r="H61" s="74" t="s">
        <v>135</v>
      </c>
    </row>
    <row r="62" spans="1:16384" ht="33.75" customHeight="1" x14ac:dyDescent="0.25">
      <c r="A62" s="16" t="s">
        <v>44</v>
      </c>
      <c r="B62" s="42" t="s">
        <v>34</v>
      </c>
      <c r="C62" s="38" t="s">
        <v>35</v>
      </c>
      <c r="D62" s="75">
        <v>41</v>
      </c>
      <c r="E62" s="39">
        <v>56</v>
      </c>
      <c r="F62" s="39">
        <v>50</v>
      </c>
      <c r="G62" s="39">
        <v>44</v>
      </c>
      <c r="H62" s="39">
        <v>36</v>
      </c>
    </row>
    <row r="63" spans="1:16384" s="8" customFormat="1" ht="47.25" x14ac:dyDescent="0.25">
      <c r="A63" s="37" t="s">
        <v>45</v>
      </c>
      <c r="B63" s="42" t="s">
        <v>110</v>
      </c>
      <c r="C63" s="38" t="s">
        <v>8</v>
      </c>
      <c r="D63" s="39">
        <v>1030</v>
      </c>
      <c r="E63" s="39">
        <v>1050</v>
      </c>
      <c r="F63" s="39">
        <v>1060</v>
      </c>
      <c r="G63" s="39">
        <v>1060</v>
      </c>
      <c r="H63" s="39">
        <v>1060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  <c r="XFC63" s="1"/>
      <c r="XFD63" s="1"/>
    </row>
    <row r="64" spans="1:16384" s="8" customFormat="1" ht="24" customHeight="1" x14ac:dyDescent="0.25">
      <c r="A64" s="53" t="s">
        <v>48</v>
      </c>
      <c r="B64" s="54" t="s">
        <v>68</v>
      </c>
      <c r="C64" s="38" t="s">
        <v>66</v>
      </c>
      <c r="D64" s="39">
        <v>55876</v>
      </c>
      <c r="E64" s="39">
        <v>59060</v>
      </c>
      <c r="F64" s="39" t="s">
        <v>147</v>
      </c>
      <c r="G64" s="39" t="s">
        <v>148</v>
      </c>
      <c r="H64" s="39" t="s">
        <v>149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  <c r="XFB64" s="1"/>
      <c r="XFC64" s="1"/>
      <c r="XFD64" s="1"/>
    </row>
    <row r="65" spans="1:16384" s="8" customFormat="1" ht="28.5" customHeight="1" x14ac:dyDescent="0.25">
      <c r="A65" s="53"/>
      <c r="B65" s="54"/>
      <c r="C65" s="38" t="s">
        <v>16</v>
      </c>
      <c r="D65" s="39">
        <v>105</v>
      </c>
      <c r="E65" s="39">
        <v>106.8</v>
      </c>
      <c r="F65" s="39" t="s">
        <v>128</v>
      </c>
      <c r="G65" s="39" t="s">
        <v>129</v>
      </c>
      <c r="H65" s="39" t="s">
        <v>130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  <c r="XEZ65" s="1"/>
      <c r="XFA65" s="1"/>
      <c r="XFB65" s="1"/>
      <c r="XFC65" s="1"/>
      <c r="XFD65" s="1"/>
    </row>
    <row r="66" spans="1:16384" s="8" customFormat="1" ht="31.5" x14ac:dyDescent="0.25">
      <c r="A66" s="20" t="s">
        <v>49</v>
      </c>
      <c r="B66" s="41" t="s">
        <v>69</v>
      </c>
      <c r="C66" s="33" t="s">
        <v>106</v>
      </c>
      <c r="D66" s="39">
        <v>690.6</v>
      </c>
      <c r="E66" s="39">
        <f>E64*E63*12/1000000</f>
        <v>744.15599999999995</v>
      </c>
      <c r="F66" s="39" t="s">
        <v>150</v>
      </c>
      <c r="G66" s="39" t="s">
        <v>151</v>
      </c>
      <c r="H66" s="39" t="s">
        <v>152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  <c r="XEZ66" s="1"/>
      <c r="XFA66" s="1"/>
      <c r="XFB66" s="1"/>
      <c r="XFC66" s="1"/>
      <c r="XFD66" s="1"/>
    </row>
    <row r="67" spans="1:16384" x14ac:dyDescent="0.25">
      <c r="A67" s="29" t="s">
        <v>79</v>
      </c>
      <c r="B67" s="30" t="s">
        <v>96</v>
      </c>
      <c r="C67" s="31"/>
      <c r="D67" s="31"/>
      <c r="E67" s="31"/>
      <c r="F67" s="31"/>
      <c r="G67" s="31"/>
      <c r="H67" s="31"/>
    </row>
    <row r="68" spans="1:16384" x14ac:dyDescent="0.25">
      <c r="A68" s="32">
        <v>1</v>
      </c>
      <c r="B68" s="31" t="s">
        <v>97</v>
      </c>
      <c r="C68" s="31"/>
      <c r="D68" s="31"/>
      <c r="E68" s="31"/>
      <c r="F68" s="31"/>
      <c r="G68" s="31"/>
      <c r="H68" s="31"/>
    </row>
    <row r="69" spans="1:16384" ht="44.25" customHeight="1" x14ac:dyDescent="0.25">
      <c r="A69" s="32" t="s">
        <v>36</v>
      </c>
      <c r="B69" s="40" t="s">
        <v>98</v>
      </c>
      <c r="C69" s="33" t="s">
        <v>107</v>
      </c>
      <c r="D69" s="35">
        <v>110</v>
      </c>
      <c r="E69" s="35">
        <v>100</v>
      </c>
      <c r="F69" s="35">
        <v>100</v>
      </c>
      <c r="G69" s="35">
        <v>100</v>
      </c>
      <c r="H69" s="35">
        <v>100</v>
      </c>
    </row>
    <row r="70" spans="1:16384" ht="31.5" x14ac:dyDescent="0.25">
      <c r="A70" s="32" t="s">
        <v>37</v>
      </c>
      <c r="B70" s="31" t="s">
        <v>101</v>
      </c>
      <c r="C70" s="33" t="s">
        <v>108</v>
      </c>
      <c r="D70" s="35">
        <v>0.51</v>
      </c>
      <c r="E70" s="77">
        <v>0.5</v>
      </c>
      <c r="F70" s="77">
        <v>0.5</v>
      </c>
      <c r="G70" s="77">
        <v>0.49</v>
      </c>
      <c r="H70" s="77">
        <v>0.49</v>
      </c>
    </row>
    <row r="71" spans="1:16384" ht="31.5" x14ac:dyDescent="0.25">
      <c r="A71" s="32" t="s">
        <v>38</v>
      </c>
      <c r="B71" s="31" t="s">
        <v>99</v>
      </c>
      <c r="C71" s="33" t="s">
        <v>108</v>
      </c>
      <c r="D71" s="35">
        <v>0.25</v>
      </c>
      <c r="E71" s="77">
        <v>0.25</v>
      </c>
      <c r="F71" s="77">
        <v>0.25</v>
      </c>
      <c r="G71" s="77">
        <v>0.24</v>
      </c>
      <c r="H71" s="77">
        <v>0.24</v>
      </c>
    </row>
    <row r="72" spans="1:16384" ht="48.75" customHeight="1" x14ac:dyDescent="0.25">
      <c r="A72" s="32" t="s">
        <v>39</v>
      </c>
      <c r="B72" s="40" t="s">
        <v>100</v>
      </c>
      <c r="C72" s="33" t="s">
        <v>109</v>
      </c>
      <c r="D72" s="35">
        <v>0.18</v>
      </c>
      <c r="E72" s="77">
        <v>0.18</v>
      </c>
      <c r="F72" s="77">
        <v>0.18</v>
      </c>
      <c r="G72" s="77">
        <v>0.18</v>
      </c>
      <c r="H72" s="77">
        <v>0.18</v>
      </c>
    </row>
    <row r="73" spans="1:16384" x14ac:dyDescent="0.25">
      <c r="A73" s="34" t="s">
        <v>95</v>
      </c>
      <c r="B73" s="30" t="s">
        <v>102</v>
      </c>
      <c r="C73" s="35"/>
      <c r="D73" s="31"/>
      <c r="E73" s="31"/>
      <c r="F73" s="31"/>
      <c r="G73" s="31"/>
      <c r="H73" s="31"/>
    </row>
    <row r="74" spans="1:16384" ht="31.5" x14ac:dyDescent="0.25">
      <c r="A74" s="36">
        <v>1</v>
      </c>
      <c r="B74" s="42" t="s">
        <v>103</v>
      </c>
      <c r="C74" s="35" t="s">
        <v>35</v>
      </c>
      <c r="D74" s="35">
        <v>1</v>
      </c>
      <c r="E74" s="35">
        <v>1</v>
      </c>
      <c r="F74" s="35">
        <v>2</v>
      </c>
      <c r="G74" s="35">
        <v>2</v>
      </c>
      <c r="H74" s="35">
        <v>2</v>
      </c>
    </row>
    <row r="75" spans="1:16384" ht="31.5" x14ac:dyDescent="0.25">
      <c r="A75" s="36">
        <v>2</v>
      </c>
      <c r="B75" s="42" t="s">
        <v>104</v>
      </c>
      <c r="C75" s="35" t="s">
        <v>35</v>
      </c>
      <c r="D75" s="35">
        <v>1</v>
      </c>
      <c r="E75" s="35">
        <v>1</v>
      </c>
      <c r="F75" s="35">
        <v>1</v>
      </c>
      <c r="G75" s="35">
        <v>1</v>
      </c>
      <c r="H75" s="35">
        <v>1</v>
      </c>
    </row>
  </sheetData>
  <mergeCells count="29">
    <mergeCell ref="B25:H25"/>
    <mergeCell ref="A44:A45"/>
    <mergeCell ref="B44:B45"/>
    <mergeCell ref="A55:A56"/>
    <mergeCell ref="H31:H32"/>
    <mergeCell ref="C31:C32"/>
    <mergeCell ref="D31:D32"/>
    <mergeCell ref="E31:E32"/>
    <mergeCell ref="F31:F32"/>
    <mergeCell ref="G31:G32"/>
    <mergeCell ref="A64:A65"/>
    <mergeCell ref="B64:B65"/>
    <mergeCell ref="A26:A27"/>
    <mergeCell ref="A28:A29"/>
    <mergeCell ref="A30:A32"/>
    <mergeCell ref="A42:A43"/>
    <mergeCell ref="B42:B43"/>
    <mergeCell ref="B26:B27"/>
    <mergeCell ref="B28:B29"/>
    <mergeCell ref="B30:B32"/>
    <mergeCell ref="B55:B56"/>
    <mergeCell ref="B23:B24"/>
    <mergeCell ref="A23:A24"/>
    <mergeCell ref="A1:H1"/>
    <mergeCell ref="A2:H2"/>
    <mergeCell ref="A4:A5"/>
    <mergeCell ref="B4:B5"/>
    <mergeCell ref="C4:C5"/>
    <mergeCell ref="F4:H4"/>
  </mergeCells>
  <pageMargins left="0.19685039370078741" right="7.874015748031496E-2" top="0.59055118110236227" bottom="0.59055118110236227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2П_действующие</vt:lpstr>
      <vt:lpstr>'форма 2П_действующие'!Заголовки_для_печати</vt:lpstr>
      <vt:lpstr>'форма 2П_действующие'!Область_печати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2026-09-07T13:47:14Z</dcterms:modified>
  <cp:contentStatus>проект</cp:contentStatus>
</cp:coreProperties>
</file>